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3受付業務　経理管理\03-01マニュアル（受付・請求）\受付マニュアル2020年度版\"/>
    </mc:Choice>
  </mc:AlternateContent>
  <workbookProtection workbookAlgorithmName="SHA-512" workbookHashValue="1XZbZLcSyJykINNroHpbXU303Xhbg9mIJi1QrOe9ol/beqRAdnW86D7aBQEndYDVh02M93/TPybltfyICLiujQ==" workbookSaltValue="ewg6jzb/rHXk6lPose59sQ==" workbookSpinCount="100000" lockStructure="1"/>
  <bookViews>
    <workbookView xWindow="0" yWindow="2400" windowWidth="28800" windowHeight="12825" tabRatio="734" activeTab="1"/>
  </bookViews>
  <sheets>
    <sheet name="開催一覧" sheetId="28" r:id="rId1"/>
    <sheet name="参加申込書" sheetId="31" r:id="rId2"/>
    <sheet name="参加申込書(直接入力用)" sheetId="16" r:id="rId3"/>
    <sheet name="データ出力" sheetId="17" state="hidden" r:id="rId4"/>
    <sheet name="データ出力(直接入力用)" sheetId="20" state="hidden" r:id="rId5"/>
    <sheet name="入力例" sheetId="36" r:id="rId6"/>
    <sheet name="個人情報のお取り扱いについて（公開セミナー）" sheetId="37" r:id="rId7"/>
  </sheets>
  <definedNames>
    <definedName name="_xlnm._FilterDatabase" localSheetId="0" hidden="1">開催一覧!$A$2:$H$665</definedName>
    <definedName name="_xlnm.Print_Area" localSheetId="1">参加申込書!$J$1:$U$116</definedName>
    <definedName name="_xlnm.Print_Area" localSheetId="2">'参加申込書(直接入力用)'!$F$1:$Q$116</definedName>
    <definedName name="_xlnm.Print_Area" localSheetId="5">入力例!$J$1:$U$26</definedName>
    <definedName name="_xlnm.Print_Titles" localSheetId="1">参加申込書!$1:$12</definedName>
    <definedName name="_xlnm.Print_Titles" localSheetId="2">'参加申込書(直接入力用)'!$1:$12</definedName>
  </definedNames>
  <calcPr calcId="152511"/>
</workbook>
</file>

<file path=xl/calcChain.xml><?xml version="1.0" encoding="utf-8"?>
<calcChain xmlns="http://schemas.openxmlformats.org/spreadsheetml/2006/main">
  <c r="A740" i="28" l="1"/>
  <c r="A739" i="28"/>
  <c r="A738" i="28"/>
  <c r="A737" i="28"/>
  <c r="A736" i="28"/>
  <c r="A735" i="28"/>
  <c r="A734" i="28"/>
  <c r="A733" i="28"/>
  <c r="A732" i="28"/>
  <c r="A731" i="28"/>
  <c r="A730" i="28"/>
  <c r="A729" i="28"/>
  <c r="A728" i="28"/>
  <c r="A727" i="28"/>
  <c r="A726" i="28"/>
  <c r="A725" i="28"/>
  <c r="A724" i="28"/>
  <c r="A723" i="28"/>
  <c r="A722" i="28"/>
  <c r="A721" i="28"/>
  <c r="A720" i="28"/>
  <c r="A719" i="28"/>
  <c r="A718" i="28"/>
  <c r="A717" i="28"/>
  <c r="A716" i="28"/>
  <c r="A715" i="28"/>
  <c r="A714" i="28"/>
  <c r="A713" i="28"/>
  <c r="A712" i="28"/>
  <c r="A711" i="28"/>
  <c r="A710" i="28"/>
  <c r="A709" i="28"/>
  <c r="A708" i="28"/>
  <c r="A707" i="28"/>
  <c r="A706" i="28" l="1"/>
  <c r="A705" i="28"/>
  <c r="A704" i="28"/>
  <c r="A703" i="28"/>
  <c r="A702" i="28"/>
  <c r="A701" i="28"/>
  <c r="A700" i="28"/>
  <c r="A699" i="28"/>
  <c r="A698" i="28"/>
  <c r="A697" i="28"/>
  <c r="A696" i="28"/>
  <c r="A695" i="28"/>
  <c r="A694" i="28"/>
  <c r="A693" i="28"/>
  <c r="A692" i="28"/>
  <c r="A691" i="28"/>
  <c r="A690" i="28"/>
  <c r="A689" i="28"/>
  <c r="A688" i="28"/>
  <c r="A687" i="28"/>
  <c r="A686" i="28"/>
  <c r="A685" i="28"/>
  <c r="A684" i="28"/>
  <c r="A683" i="28"/>
  <c r="A682" i="28"/>
  <c r="A681" i="28"/>
  <c r="A680" i="28"/>
  <c r="A679" i="28"/>
  <c r="A678" i="28"/>
  <c r="M2" i="16" l="1"/>
  <c r="Q2" i="31"/>
  <c r="A677" i="28" l="1"/>
  <c r="A676" i="28"/>
  <c r="A675" i="28"/>
  <c r="A674" i="28"/>
  <c r="A673" i="28"/>
  <c r="A672" i="28"/>
  <c r="A671" i="28"/>
  <c r="A670" i="28"/>
  <c r="A669" i="28"/>
  <c r="A668" i="28"/>
  <c r="A667" i="28"/>
  <c r="A666" i="28"/>
  <c r="A665" i="28"/>
  <c r="A664" i="28"/>
  <c r="A663" i="28"/>
  <c r="A662" i="28"/>
  <c r="A661" i="28"/>
  <c r="A660" i="28"/>
  <c r="A659" i="28"/>
  <c r="A658" i="28"/>
  <c r="A657" i="28"/>
  <c r="A656" i="28"/>
  <c r="A655" i="28"/>
  <c r="A654" i="28"/>
  <c r="A653" i="28"/>
  <c r="A652" i="28"/>
  <c r="A651" i="28"/>
  <c r="A650" i="28"/>
  <c r="A649" i="28"/>
  <c r="A648" i="28"/>
  <c r="A647" i="28"/>
  <c r="A646" i="28"/>
  <c r="A645" i="28"/>
  <c r="A644" i="28"/>
  <c r="A643" i="28"/>
  <c r="A642" i="28"/>
  <c r="A641" i="28"/>
  <c r="A640" i="28"/>
  <c r="A639" i="28"/>
  <c r="A638" i="28"/>
  <c r="A637" i="28"/>
  <c r="A636" i="28"/>
  <c r="A635" i="28"/>
  <c r="A634" i="28"/>
  <c r="A633" i="28"/>
  <c r="A632" i="28"/>
  <c r="A631" i="28"/>
  <c r="A630" i="28"/>
  <c r="A629" i="28"/>
  <c r="A628" i="28"/>
  <c r="A627" i="28"/>
  <c r="A626" i="28"/>
  <c r="A625" i="28"/>
  <c r="A624" i="28"/>
  <c r="A623" i="28"/>
  <c r="A622" i="28"/>
  <c r="A621" i="28"/>
  <c r="A620" i="28"/>
  <c r="A619" i="28"/>
  <c r="A618" i="28"/>
  <c r="A617" i="28"/>
  <c r="A616" i="28"/>
  <c r="A615" i="28"/>
  <c r="A614" i="28"/>
  <c r="A613" i="28"/>
  <c r="A612" i="28"/>
  <c r="A611" i="28"/>
  <c r="A610" i="28"/>
  <c r="A609" i="28"/>
  <c r="A608" i="28"/>
  <c r="A607" i="28"/>
  <c r="A606" i="28"/>
  <c r="A605" i="28"/>
  <c r="A604" i="28"/>
  <c r="A603" i="28"/>
  <c r="A602" i="28"/>
  <c r="A601" i="28"/>
  <c r="A600" i="28"/>
  <c r="A599" i="28"/>
  <c r="A598" i="28"/>
  <c r="A597" i="28"/>
  <c r="A596" i="28"/>
  <c r="A595" i="28"/>
  <c r="A594" i="28"/>
  <c r="A593" i="28"/>
  <c r="A592" i="28"/>
  <c r="A591" i="28"/>
  <c r="A590" i="28"/>
  <c r="A589" i="28"/>
  <c r="A588" i="28"/>
  <c r="A587" i="28"/>
  <c r="A586" i="28"/>
  <c r="A585" i="28"/>
  <c r="A584" i="28"/>
  <c r="A583" i="28"/>
  <c r="A582" i="28"/>
  <c r="A581" i="28"/>
  <c r="A580" i="28"/>
  <c r="A579" i="28"/>
  <c r="A578" i="28"/>
  <c r="A577" i="28"/>
  <c r="A576" i="28"/>
  <c r="A575" i="28"/>
  <c r="A574" i="28"/>
  <c r="A573" i="28"/>
  <c r="A572" i="28"/>
  <c r="A571" i="28"/>
  <c r="A570" i="28"/>
  <c r="A569" i="28"/>
  <c r="A568" i="28"/>
  <c r="A567" i="28"/>
  <c r="A566" i="28"/>
  <c r="A565" i="28"/>
  <c r="A564" i="28"/>
  <c r="A563" i="28"/>
  <c r="A562" i="28"/>
  <c r="A561" i="28"/>
  <c r="A560" i="28"/>
  <c r="A559" i="28"/>
  <c r="A558" i="28"/>
  <c r="A557" i="28"/>
  <c r="A556" i="28"/>
  <c r="A555" i="28"/>
  <c r="A554" i="28"/>
  <c r="A553" i="28"/>
  <c r="A552" i="28"/>
  <c r="A551" i="28"/>
  <c r="A550" i="28"/>
  <c r="A549" i="28"/>
  <c r="A548" i="28"/>
  <c r="A547" i="28"/>
  <c r="A546" i="28"/>
  <c r="A545" i="28"/>
  <c r="A544" i="28"/>
  <c r="A543" i="28"/>
  <c r="A542" i="28"/>
  <c r="A541" i="28"/>
  <c r="A540" i="28"/>
  <c r="A539" i="28"/>
  <c r="A538" i="28"/>
  <c r="A537" i="28"/>
  <c r="A536" i="28"/>
  <c r="A535" i="28"/>
  <c r="A534" i="28"/>
  <c r="A533" i="28"/>
  <c r="A532" i="28"/>
  <c r="A531" i="28"/>
  <c r="A530" i="28"/>
  <c r="A529" i="28"/>
  <c r="A528" i="28"/>
  <c r="A527" i="28"/>
  <c r="A526" i="28"/>
  <c r="A525" i="28"/>
  <c r="A524" i="28"/>
  <c r="A523" i="28"/>
  <c r="A522" i="28"/>
  <c r="A521" i="28"/>
  <c r="A520" i="28"/>
  <c r="A519" i="28"/>
  <c r="A518" i="28"/>
  <c r="A517" i="28"/>
  <c r="A516" i="28"/>
  <c r="A515" i="28"/>
  <c r="A514" i="28"/>
  <c r="A513" i="28"/>
  <c r="A512" i="28"/>
  <c r="A511" i="28"/>
  <c r="A510" i="28"/>
  <c r="A509" i="28"/>
  <c r="A508" i="28"/>
  <c r="A507" i="28"/>
  <c r="A506" i="28"/>
  <c r="A505" i="28"/>
  <c r="A504" i="28"/>
  <c r="A503" i="28"/>
  <c r="A502" i="28"/>
  <c r="A501" i="28"/>
  <c r="A500" i="28"/>
  <c r="A499" i="28"/>
  <c r="A498" i="28"/>
  <c r="A497" i="28"/>
  <c r="A496" i="28"/>
  <c r="A495" i="28"/>
  <c r="A494" i="28"/>
  <c r="A493" i="28"/>
  <c r="A492" i="28"/>
  <c r="A491" i="28"/>
  <c r="A490" i="28"/>
  <c r="A489" i="28"/>
  <c r="A488" i="28"/>
  <c r="A487" i="28"/>
  <c r="A486" i="28"/>
  <c r="A485" i="28"/>
  <c r="A484" i="28"/>
  <c r="A483" i="28"/>
  <c r="A482" i="28"/>
  <c r="A481" i="28"/>
  <c r="A480" i="28"/>
  <c r="A479" i="28"/>
  <c r="A478" i="28"/>
  <c r="A477" i="28"/>
  <c r="A476" i="28"/>
  <c r="A475" i="28"/>
  <c r="A474" i="28"/>
  <c r="A473" i="28"/>
  <c r="A472" i="28"/>
  <c r="A471" i="28"/>
  <c r="A470" i="28"/>
  <c r="A469" i="28"/>
  <c r="A468" i="28"/>
  <c r="A467" i="28"/>
  <c r="A466" i="28"/>
  <c r="A465" i="28"/>
  <c r="A464" i="28"/>
  <c r="A463" i="28"/>
  <c r="A462" i="28"/>
  <c r="A461" i="28"/>
  <c r="A460" i="28"/>
  <c r="A459" i="28"/>
  <c r="A458" i="28"/>
  <c r="A457" i="28"/>
  <c r="A456" i="28"/>
  <c r="A455" i="28"/>
  <c r="A454" i="28"/>
  <c r="A453" i="28"/>
  <c r="A452" i="28"/>
  <c r="A451" i="28"/>
  <c r="A450" i="28"/>
  <c r="A449" i="28"/>
  <c r="A448" i="28"/>
  <c r="A447" i="28"/>
  <c r="A446" i="28"/>
  <c r="A445" i="28"/>
  <c r="A444" i="28"/>
  <c r="A443" i="28"/>
  <c r="A442" i="28"/>
  <c r="A441" i="28"/>
  <c r="A440" i="28"/>
  <c r="A439" i="28"/>
  <c r="A438" i="28"/>
  <c r="A437" i="28"/>
  <c r="A436" i="28"/>
  <c r="A435" i="28"/>
  <c r="A434" i="28"/>
  <c r="A433" i="28"/>
  <c r="A432" i="28"/>
  <c r="A431" i="28"/>
  <c r="A430" i="28"/>
  <c r="A429" i="28"/>
  <c r="A428" i="28"/>
  <c r="A427" i="28"/>
  <c r="A426" i="28"/>
  <c r="A425" i="28"/>
  <c r="A424" i="28"/>
  <c r="A423" i="28"/>
  <c r="A422" i="28"/>
  <c r="A421" i="28"/>
  <c r="A420" i="28"/>
  <c r="A419" i="28"/>
  <c r="A418" i="28"/>
  <c r="A417" i="28"/>
  <c r="A416" i="28"/>
  <c r="A415" i="28"/>
  <c r="A414" i="28"/>
  <c r="A413" i="28"/>
  <c r="A412" i="28"/>
  <c r="A411" i="28"/>
  <c r="A410" i="28"/>
  <c r="A409" i="28"/>
  <c r="A408" i="28"/>
  <c r="A407" i="28"/>
  <c r="A406" i="28"/>
  <c r="A405" i="28"/>
  <c r="A404" i="28"/>
  <c r="A403" i="28"/>
  <c r="A402" i="28"/>
  <c r="A401" i="28"/>
  <c r="A400" i="28"/>
  <c r="A399" i="28"/>
  <c r="A398" i="28"/>
  <c r="A397" i="28"/>
  <c r="A396" i="28"/>
  <c r="A395" i="28"/>
  <c r="A394" i="28"/>
  <c r="A393" i="28"/>
  <c r="A392" i="28"/>
  <c r="A391" i="28"/>
  <c r="A390" i="28"/>
  <c r="A389" i="28"/>
  <c r="A388" i="28"/>
  <c r="A387" i="28"/>
  <c r="A386" i="28"/>
  <c r="A385" i="28"/>
  <c r="A384" i="28"/>
  <c r="A383" i="28"/>
  <c r="A382" i="28"/>
  <c r="A381" i="28"/>
  <c r="A380" i="28"/>
  <c r="A379" i="28"/>
  <c r="A378" i="28"/>
  <c r="A377" i="28"/>
  <c r="A376" i="28"/>
  <c r="A375" i="28"/>
  <c r="A374" i="28"/>
  <c r="A373" i="28"/>
  <c r="A372" i="28"/>
  <c r="A371" i="28"/>
  <c r="A370" i="28"/>
  <c r="A369" i="28"/>
  <c r="A368" i="28"/>
  <c r="A367" i="28"/>
  <c r="A366" i="28"/>
  <c r="A365" i="28"/>
  <c r="A364" i="28"/>
  <c r="A363" i="28"/>
  <c r="A362" i="28"/>
  <c r="A361" i="28"/>
  <c r="A360" i="28"/>
  <c r="A359" i="28"/>
  <c r="A358" i="28"/>
  <c r="A357" i="28"/>
  <c r="A356" i="28"/>
  <c r="A355" i="28"/>
  <c r="A354" i="28"/>
  <c r="A353" i="28"/>
  <c r="A352" i="28"/>
  <c r="A351" i="28"/>
  <c r="A350" i="28"/>
  <c r="A349" i="28"/>
  <c r="A348" i="28"/>
  <c r="A347" i="28"/>
  <c r="A346" i="28"/>
  <c r="A345" i="28"/>
  <c r="A344" i="28"/>
  <c r="A343" i="28"/>
  <c r="A342" i="28"/>
  <c r="A341"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276" i="28"/>
  <c r="A275" i="28"/>
  <c r="A274" i="28"/>
  <c r="A273" i="28"/>
  <c r="A272" i="28"/>
  <c r="A271" i="28"/>
  <c r="A270" i="28"/>
  <c r="A269" i="28"/>
  <c r="A268" i="28"/>
  <c r="A267" i="28"/>
  <c r="A266" i="28"/>
  <c r="A265" i="28"/>
  <c r="A264" i="28"/>
  <c r="A263" i="28"/>
  <c r="A262" i="28"/>
  <c r="A261" i="28"/>
  <c r="A260" i="28"/>
  <c r="A259" i="28"/>
  <c r="A258" i="28"/>
  <c r="A257" i="28"/>
  <c r="A256" i="28"/>
  <c r="A255" i="28"/>
  <c r="A254"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4" i="28"/>
  <c r="A3" i="28"/>
  <c r="AW101" i="17" l="1"/>
  <c r="AW100" i="17"/>
  <c r="AW99" i="17"/>
  <c r="AW98" i="17"/>
  <c r="AW97" i="17"/>
  <c r="AW96" i="17"/>
  <c r="AW95" i="17"/>
  <c r="AW94" i="17"/>
  <c r="AW93" i="17"/>
  <c r="AW92" i="17"/>
  <c r="AW91" i="17"/>
  <c r="AW90" i="17"/>
  <c r="AW89" i="17"/>
  <c r="AW88" i="17"/>
  <c r="AW87" i="17"/>
  <c r="AW86" i="17"/>
  <c r="AW85" i="17"/>
  <c r="AW84" i="17"/>
  <c r="AW83" i="17"/>
  <c r="AW82" i="17"/>
  <c r="AW81" i="17"/>
  <c r="AW80" i="17"/>
  <c r="AW79" i="17"/>
  <c r="AW78" i="17"/>
  <c r="AW77" i="17"/>
  <c r="AW76" i="17"/>
  <c r="AW75" i="17"/>
  <c r="AW74" i="17"/>
  <c r="AW73" i="17"/>
  <c r="AW72" i="17"/>
  <c r="AW71" i="17"/>
  <c r="AW70" i="17"/>
  <c r="AW69" i="17"/>
  <c r="AW68" i="17"/>
  <c r="AW67" i="17"/>
  <c r="AW66" i="17"/>
  <c r="AW65" i="17"/>
  <c r="AW64" i="17"/>
  <c r="AW63" i="17"/>
  <c r="AW62" i="17"/>
  <c r="AW61" i="17"/>
  <c r="AW60" i="17"/>
  <c r="AW59" i="17"/>
  <c r="AW58" i="17"/>
  <c r="AW57" i="17"/>
  <c r="AW56" i="17"/>
  <c r="AW55" i="17"/>
  <c r="AW54" i="17"/>
  <c r="AW53" i="17"/>
  <c r="AW52" i="17"/>
  <c r="AW51" i="17"/>
  <c r="AW50" i="17"/>
  <c r="AW49" i="17"/>
  <c r="AW48" i="17"/>
  <c r="AW47" i="17"/>
  <c r="AW46" i="17"/>
  <c r="AW45" i="17"/>
  <c r="AW44" i="17"/>
  <c r="AW43" i="17"/>
  <c r="AW42" i="17"/>
  <c r="AW41" i="17"/>
  <c r="AW40" i="17"/>
  <c r="AW39" i="17"/>
  <c r="AW38" i="17"/>
  <c r="AW37" i="17"/>
  <c r="AW36" i="17"/>
  <c r="AW35" i="17"/>
  <c r="AW34" i="17"/>
  <c r="AW33" i="17"/>
  <c r="AW32" i="17"/>
  <c r="AW31" i="17"/>
  <c r="AW30" i="17"/>
  <c r="AW29" i="17"/>
  <c r="AW28" i="17"/>
  <c r="AW27" i="17"/>
  <c r="AW26" i="17"/>
  <c r="AW25" i="17"/>
  <c r="AW24" i="17"/>
  <c r="AW23" i="17"/>
  <c r="AW22" i="17"/>
  <c r="AW21" i="17"/>
  <c r="AW20" i="17"/>
  <c r="AW19" i="17"/>
  <c r="AW18" i="17"/>
  <c r="AW17" i="17"/>
  <c r="AW16" i="17"/>
  <c r="AW15" i="17"/>
  <c r="AW14" i="17"/>
  <c r="AW13" i="17"/>
  <c r="AW12" i="17"/>
  <c r="AW11" i="17"/>
  <c r="AW10" i="17"/>
  <c r="AW9" i="17"/>
  <c r="AW8" i="17"/>
  <c r="AW7" i="17"/>
  <c r="AW6" i="17"/>
  <c r="AW5" i="17"/>
  <c r="AW4" i="17"/>
  <c r="AW3" i="17"/>
  <c r="AW2" i="17"/>
  <c r="AY101" i="20" l="1"/>
  <c r="AW101" i="20"/>
  <c r="AT101" i="20"/>
  <c r="AS101" i="20"/>
  <c r="AR101" i="20"/>
  <c r="AQ101" i="20"/>
  <c r="AP101" i="20"/>
  <c r="AO101" i="20"/>
  <c r="AN101" i="20"/>
  <c r="BC101" i="20" s="1"/>
  <c r="AK101" i="20"/>
  <c r="AJ101" i="20" s="1"/>
  <c r="J101" i="20"/>
  <c r="G101" i="20"/>
  <c r="F101" i="20"/>
  <c r="A101" i="20"/>
  <c r="AY100" i="20"/>
  <c r="AW100" i="20"/>
  <c r="AT100" i="20"/>
  <c r="AS100" i="20"/>
  <c r="AR100" i="20"/>
  <c r="AQ100" i="20"/>
  <c r="AP100" i="20"/>
  <c r="AO100" i="20"/>
  <c r="AN100" i="20"/>
  <c r="AK100" i="20" s="1"/>
  <c r="AJ100" i="20" s="1"/>
  <c r="AM100" i="20"/>
  <c r="J100" i="20"/>
  <c r="I100" i="20"/>
  <c r="F100" i="20"/>
  <c r="A100" i="20"/>
  <c r="AY99" i="20"/>
  <c r="AW99" i="20"/>
  <c r="AT99" i="20"/>
  <c r="AS99" i="20"/>
  <c r="AR99" i="20"/>
  <c r="AQ99" i="20"/>
  <c r="AP99" i="20"/>
  <c r="AO99" i="20"/>
  <c r="AN99" i="20"/>
  <c r="I99" i="20" s="1"/>
  <c r="AL99" i="20"/>
  <c r="L99" i="20"/>
  <c r="G99" i="20"/>
  <c r="E99" i="20"/>
  <c r="C99" i="20"/>
  <c r="BC98" i="20"/>
  <c r="AY98" i="20"/>
  <c r="AW98" i="20"/>
  <c r="AT98" i="20"/>
  <c r="AS98" i="20"/>
  <c r="AR98" i="20"/>
  <c r="AQ98" i="20"/>
  <c r="AP98" i="20"/>
  <c r="AO98" i="20"/>
  <c r="AN98" i="20"/>
  <c r="AX98" i="20" s="1"/>
  <c r="AM98" i="20"/>
  <c r="AK98" i="20"/>
  <c r="AJ98" i="20" s="1"/>
  <c r="AD98" i="20"/>
  <c r="L98" i="20"/>
  <c r="J98" i="20"/>
  <c r="I98" i="20"/>
  <c r="H98" i="20"/>
  <c r="F98" i="20"/>
  <c r="E98" i="20"/>
  <c r="D98" i="20"/>
  <c r="A98" i="20"/>
  <c r="AY97" i="20"/>
  <c r="AW97" i="20"/>
  <c r="AT97" i="20"/>
  <c r="AS97" i="20"/>
  <c r="AR97" i="20"/>
  <c r="AQ97" i="20"/>
  <c r="AP97" i="20"/>
  <c r="AO97" i="20"/>
  <c r="AN97" i="20"/>
  <c r="BC97" i="20" s="1"/>
  <c r="J97" i="20"/>
  <c r="A97" i="20"/>
  <c r="AY96" i="20"/>
  <c r="AW96" i="20"/>
  <c r="AT96" i="20"/>
  <c r="AS96" i="20"/>
  <c r="AR96" i="20"/>
  <c r="AQ96" i="20"/>
  <c r="AP96" i="20"/>
  <c r="AO96" i="20"/>
  <c r="AN96" i="20"/>
  <c r="AK96" i="20" s="1"/>
  <c r="AJ96" i="20" s="1"/>
  <c r="AM96" i="20"/>
  <c r="J96" i="20"/>
  <c r="I96" i="20"/>
  <c r="F96" i="20"/>
  <c r="A96" i="20"/>
  <c r="AY95" i="20"/>
  <c r="AW95" i="20"/>
  <c r="AT95" i="20"/>
  <c r="AS95" i="20"/>
  <c r="AR95" i="20"/>
  <c r="AQ95" i="20"/>
  <c r="AP95" i="20"/>
  <c r="AO95" i="20"/>
  <c r="AN95" i="20"/>
  <c r="F95" i="20" s="1"/>
  <c r="AL95" i="20"/>
  <c r="D95" i="20"/>
  <c r="BC94" i="20"/>
  <c r="AY94" i="20"/>
  <c r="AW94" i="20"/>
  <c r="AT94" i="20"/>
  <c r="AS94" i="20"/>
  <c r="AR94" i="20"/>
  <c r="AQ94" i="20"/>
  <c r="AP94" i="20"/>
  <c r="AO94" i="20"/>
  <c r="AN94" i="20"/>
  <c r="AX94" i="20" s="1"/>
  <c r="AM94" i="20"/>
  <c r="AL94" i="20"/>
  <c r="AK94" i="20"/>
  <c r="AJ94" i="20" s="1"/>
  <c r="AD94" i="20"/>
  <c r="L94" i="20"/>
  <c r="K94" i="20"/>
  <c r="J94" i="20"/>
  <c r="I94" i="20"/>
  <c r="H94" i="20"/>
  <c r="G94" i="20"/>
  <c r="F94" i="20"/>
  <c r="E94" i="20"/>
  <c r="D94" i="20"/>
  <c r="C94" i="20"/>
  <c r="A94" i="20"/>
  <c r="AY93" i="20"/>
  <c r="AW93" i="20"/>
  <c r="AT93" i="20"/>
  <c r="AS93" i="20"/>
  <c r="AR93" i="20"/>
  <c r="AQ93" i="20"/>
  <c r="AP93" i="20"/>
  <c r="AO93" i="20"/>
  <c r="AN93" i="20"/>
  <c r="D93" i="20" s="1"/>
  <c r="L93" i="20"/>
  <c r="H93" i="20"/>
  <c r="AY92" i="20"/>
  <c r="AW92" i="20"/>
  <c r="AT92" i="20"/>
  <c r="AS92" i="20"/>
  <c r="AR92" i="20"/>
  <c r="AQ92" i="20"/>
  <c r="AP92" i="20"/>
  <c r="AO92" i="20"/>
  <c r="AN92" i="20"/>
  <c r="I92" i="20" s="1"/>
  <c r="AK92" i="20"/>
  <c r="AJ92" i="20" s="1"/>
  <c r="K92" i="20"/>
  <c r="F92" i="20"/>
  <c r="C92" i="20"/>
  <c r="BC91" i="20"/>
  <c r="AY91" i="20"/>
  <c r="AW91" i="20"/>
  <c r="AT91" i="20"/>
  <c r="AS91" i="20"/>
  <c r="AR91" i="20"/>
  <c r="AQ91" i="20"/>
  <c r="AP91" i="20"/>
  <c r="AO91" i="20"/>
  <c r="AN91" i="20"/>
  <c r="AX91" i="20" s="1"/>
  <c r="AM91" i="20"/>
  <c r="AD91" i="20"/>
  <c r="L91" i="20"/>
  <c r="J91" i="20"/>
  <c r="H91" i="20"/>
  <c r="F91" i="20"/>
  <c r="E91" i="20"/>
  <c r="A91" i="20"/>
  <c r="AY90" i="20"/>
  <c r="AW90" i="20"/>
  <c r="AT90" i="20"/>
  <c r="AS90" i="20"/>
  <c r="AR90" i="20"/>
  <c r="AQ90" i="20"/>
  <c r="AP90" i="20"/>
  <c r="AO90" i="20"/>
  <c r="AN90" i="20"/>
  <c r="K90" i="20" s="1"/>
  <c r="AL90" i="20"/>
  <c r="AD90" i="20"/>
  <c r="I90" i="20"/>
  <c r="G90" i="20"/>
  <c r="E90" i="20"/>
  <c r="AY89" i="20"/>
  <c r="AW89" i="20"/>
  <c r="AT89" i="20"/>
  <c r="AS89" i="20"/>
  <c r="AR89" i="20"/>
  <c r="AQ89" i="20"/>
  <c r="AP89" i="20"/>
  <c r="AO89" i="20"/>
  <c r="AN89" i="20"/>
  <c r="F89" i="20"/>
  <c r="AY88" i="20"/>
  <c r="AW88" i="20"/>
  <c r="AT88" i="20"/>
  <c r="AS88" i="20"/>
  <c r="AR88" i="20"/>
  <c r="AQ88" i="20"/>
  <c r="AP88" i="20"/>
  <c r="AO88" i="20"/>
  <c r="AN88" i="20"/>
  <c r="BC87" i="20"/>
  <c r="AY87" i="20"/>
  <c r="AW87" i="20"/>
  <c r="AT87" i="20"/>
  <c r="AS87" i="20"/>
  <c r="AR87" i="20"/>
  <c r="AQ87" i="20"/>
  <c r="AP87" i="20"/>
  <c r="AO87" i="20"/>
  <c r="AN87" i="20"/>
  <c r="AX87" i="20" s="1"/>
  <c r="AM87" i="20"/>
  <c r="AL87" i="20"/>
  <c r="AD87" i="20"/>
  <c r="L87" i="20"/>
  <c r="J87" i="20"/>
  <c r="I87" i="20"/>
  <c r="H87" i="20"/>
  <c r="F87" i="20"/>
  <c r="E87" i="20"/>
  <c r="D87" i="20"/>
  <c r="A87" i="20"/>
  <c r="AY86" i="20"/>
  <c r="AW86" i="20"/>
  <c r="AT86" i="20"/>
  <c r="AS86" i="20"/>
  <c r="AR86" i="20"/>
  <c r="AQ86" i="20"/>
  <c r="AP86" i="20"/>
  <c r="AO86" i="20"/>
  <c r="AN86" i="20"/>
  <c r="AY85" i="20"/>
  <c r="AW85" i="20"/>
  <c r="AT85" i="20"/>
  <c r="AS85" i="20"/>
  <c r="AR85" i="20"/>
  <c r="AQ85" i="20"/>
  <c r="AP85" i="20"/>
  <c r="AO85" i="20"/>
  <c r="AN85" i="20"/>
  <c r="J85" i="20" s="1"/>
  <c r="AY84" i="20"/>
  <c r="AW84" i="20"/>
  <c r="AT84" i="20"/>
  <c r="AS84" i="20"/>
  <c r="AR84" i="20"/>
  <c r="AQ84" i="20"/>
  <c r="AP84" i="20"/>
  <c r="AO84" i="20"/>
  <c r="AN84" i="20"/>
  <c r="AX84" i="20" s="1"/>
  <c r="AM84" i="20"/>
  <c r="AK84" i="20"/>
  <c r="AJ84" i="20" s="1"/>
  <c r="AD84" i="20"/>
  <c r="K84" i="20"/>
  <c r="J84" i="20"/>
  <c r="I84" i="20"/>
  <c r="G84" i="20"/>
  <c r="F84" i="20"/>
  <c r="E84" i="20"/>
  <c r="C84" i="20"/>
  <c r="A84" i="20"/>
  <c r="AY83" i="20"/>
  <c r="AW83" i="20"/>
  <c r="AT83" i="20"/>
  <c r="AS83" i="20"/>
  <c r="AR83" i="20"/>
  <c r="AQ83" i="20"/>
  <c r="AP83" i="20"/>
  <c r="AO83" i="20"/>
  <c r="AN83" i="20"/>
  <c r="AL83" i="20"/>
  <c r="L83" i="20"/>
  <c r="I83" i="20"/>
  <c r="F83" i="20"/>
  <c r="D83" i="20"/>
  <c r="BC82" i="20"/>
  <c r="AY82" i="20"/>
  <c r="AW82" i="20"/>
  <c r="AT82" i="20"/>
  <c r="AS82" i="20"/>
  <c r="AR82" i="20"/>
  <c r="AQ82" i="20"/>
  <c r="AP82" i="20"/>
  <c r="AO82" i="20"/>
  <c r="AN82" i="20"/>
  <c r="AX82" i="20" s="1"/>
  <c r="AM82" i="20"/>
  <c r="AK82" i="20"/>
  <c r="AJ82" i="20" s="1"/>
  <c r="AD82" i="20"/>
  <c r="L82" i="20"/>
  <c r="J82" i="20"/>
  <c r="I82" i="20"/>
  <c r="H82" i="20"/>
  <c r="F82" i="20"/>
  <c r="E82" i="20"/>
  <c r="D82" i="20"/>
  <c r="A82" i="20"/>
  <c r="AY81" i="20"/>
  <c r="AW81" i="20"/>
  <c r="AT81" i="20"/>
  <c r="AS81" i="20"/>
  <c r="AR81" i="20"/>
  <c r="AQ81" i="20"/>
  <c r="AP81" i="20"/>
  <c r="AO81" i="20"/>
  <c r="AN81" i="20"/>
  <c r="H81" i="20" s="1"/>
  <c r="L81" i="20"/>
  <c r="G81" i="20"/>
  <c r="C81" i="20"/>
  <c r="A81" i="20"/>
  <c r="AY80" i="20"/>
  <c r="AW80" i="20"/>
  <c r="AT80" i="20"/>
  <c r="AS80" i="20"/>
  <c r="AR80" i="20"/>
  <c r="AQ80" i="20"/>
  <c r="AP80" i="20"/>
  <c r="AO80" i="20"/>
  <c r="AN80" i="20"/>
  <c r="AM80" i="20"/>
  <c r="AK80" i="20"/>
  <c r="AJ80" i="20" s="1"/>
  <c r="AD80" i="20"/>
  <c r="K80" i="20"/>
  <c r="J80" i="20"/>
  <c r="I80" i="20"/>
  <c r="G80" i="20"/>
  <c r="F80" i="20"/>
  <c r="E80" i="20"/>
  <c r="C80" i="20"/>
  <c r="A80" i="20"/>
  <c r="AY79" i="20"/>
  <c r="AW79" i="20"/>
  <c r="AT79" i="20"/>
  <c r="AS79" i="20"/>
  <c r="AR79" i="20"/>
  <c r="AQ79" i="20"/>
  <c r="AP79" i="20"/>
  <c r="AO79" i="20"/>
  <c r="AN79" i="20"/>
  <c r="AL79" i="20"/>
  <c r="L79" i="20"/>
  <c r="I79" i="20"/>
  <c r="F79" i="20"/>
  <c r="D79" i="20"/>
  <c r="A79" i="20"/>
  <c r="AY78" i="20"/>
  <c r="AW78" i="20"/>
  <c r="AT78" i="20"/>
  <c r="AS78" i="20"/>
  <c r="AR78" i="20"/>
  <c r="AQ78" i="20"/>
  <c r="AP78" i="20"/>
  <c r="AO78" i="20"/>
  <c r="AN78" i="20"/>
  <c r="I78" i="20" s="1"/>
  <c r="K78" i="20"/>
  <c r="C78" i="20"/>
  <c r="BC77" i="20"/>
  <c r="AY77" i="20"/>
  <c r="AW77" i="20"/>
  <c r="AT77" i="20"/>
  <c r="AS77" i="20"/>
  <c r="AR77" i="20"/>
  <c r="AQ77" i="20"/>
  <c r="AP77" i="20"/>
  <c r="AO77" i="20"/>
  <c r="AN77" i="20"/>
  <c r="AK77" i="20" s="1"/>
  <c r="AJ77" i="20" s="1"/>
  <c r="AM77" i="20"/>
  <c r="AL77" i="20"/>
  <c r="AD77" i="20"/>
  <c r="L77" i="20"/>
  <c r="K77" i="20"/>
  <c r="J77" i="20"/>
  <c r="I77" i="20"/>
  <c r="H77" i="20"/>
  <c r="G77" i="20"/>
  <c r="F77" i="20"/>
  <c r="E77" i="20"/>
  <c r="D77" i="20"/>
  <c r="C77" i="20"/>
  <c r="A77" i="20"/>
  <c r="BC76" i="20"/>
  <c r="AY76" i="20"/>
  <c r="AW76" i="20"/>
  <c r="AT76" i="20"/>
  <c r="AS76" i="20"/>
  <c r="AR76" i="20"/>
  <c r="AQ76" i="20"/>
  <c r="AP76" i="20"/>
  <c r="AO76" i="20"/>
  <c r="AN76" i="20"/>
  <c r="AX76" i="20" s="1"/>
  <c r="AM76" i="20"/>
  <c r="AL76" i="20"/>
  <c r="AK76" i="20"/>
  <c r="AJ76" i="20" s="1"/>
  <c r="AD76" i="20"/>
  <c r="L76" i="20"/>
  <c r="K76" i="20"/>
  <c r="J76" i="20"/>
  <c r="I76" i="20"/>
  <c r="H76" i="20"/>
  <c r="G76" i="20"/>
  <c r="F76" i="20"/>
  <c r="E76" i="20"/>
  <c r="D76" i="20"/>
  <c r="C76" i="20"/>
  <c r="A76" i="20"/>
  <c r="AY75" i="20"/>
  <c r="AW75" i="20"/>
  <c r="AT75" i="20"/>
  <c r="AS75" i="20"/>
  <c r="AR75" i="20"/>
  <c r="AQ75" i="20"/>
  <c r="AP75" i="20"/>
  <c r="AO75" i="20"/>
  <c r="AN75" i="20"/>
  <c r="AL75" i="20"/>
  <c r="L75" i="20"/>
  <c r="I75" i="20"/>
  <c r="F75" i="20"/>
  <c r="D75" i="20"/>
  <c r="BC74" i="20"/>
  <c r="AY74" i="20"/>
  <c r="AW74" i="20"/>
  <c r="AT74" i="20"/>
  <c r="AS74" i="20"/>
  <c r="AR74" i="20"/>
  <c r="AQ74" i="20"/>
  <c r="AP74" i="20"/>
  <c r="AO74" i="20"/>
  <c r="AN74" i="20"/>
  <c r="AX74" i="20" s="1"/>
  <c r="AM74" i="20"/>
  <c r="AK74" i="20"/>
  <c r="AJ74" i="20" s="1"/>
  <c r="AD74" i="20"/>
  <c r="L74" i="20"/>
  <c r="J74" i="20"/>
  <c r="I74" i="20"/>
  <c r="H74" i="20"/>
  <c r="F74" i="20"/>
  <c r="E74" i="20"/>
  <c r="D74" i="20"/>
  <c r="A74" i="20"/>
  <c r="BC73" i="20"/>
  <c r="AY73" i="20"/>
  <c r="AW73" i="20"/>
  <c r="AT73" i="20"/>
  <c r="AS73" i="20"/>
  <c r="AR73" i="20"/>
  <c r="AQ73" i="20"/>
  <c r="AP73" i="20"/>
  <c r="AO73" i="20"/>
  <c r="AN73" i="20"/>
  <c r="AL73" i="20"/>
  <c r="AK73" i="20"/>
  <c r="AJ73" i="20" s="1"/>
  <c r="AD73" i="20"/>
  <c r="K73" i="20"/>
  <c r="J73" i="20"/>
  <c r="I73" i="20"/>
  <c r="G73" i="20"/>
  <c r="F73" i="20"/>
  <c r="E73" i="20"/>
  <c r="C73" i="20"/>
  <c r="A73" i="20"/>
  <c r="BC72" i="20"/>
  <c r="AY72" i="20"/>
  <c r="AW72" i="20"/>
  <c r="AT72" i="20"/>
  <c r="AS72" i="20"/>
  <c r="AR72" i="20"/>
  <c r="AQ72" i="20"/>
  <c r="AP72" i="20"/>
  <c r="AO72" i="20"/>
  <c r="AN72" i="20"/>
  <c r="AX72" i="20" s="1"/>
  <c r="AM72" i="20"/>
  <c r="AL72" i="20"/>
  <c r="AK72" i="20"/>
  <c r="AJ72" i="20" s="1"/>
  <c r="AD72" i="20"/>
  <c r="L72" i="20"/>
  <c r="K72" i="20"/>
  <c r="J72" i="20"/>
  <c r="I72" i="20"/>
  <c r="H72" i="20"/>
  <c r="G72" i="20"/>
  <c r="F72" i="20"/>
  <c r="E72" i="20"/>
  <c r="D72" i="20"/>
  <c r="C72" i="20"/>
  <c r="A72" i="20"/>
  <c r="AY71" i="20"/>
  <c r="AW71" i="20"/>
  <c r="AT71" i="20"/>
  <c r="AS71" i="20"/>
  <c r="AR71" i="20"/>
  <c r="AQ71" i="20"/>
  <c r="AP71" i="20"/>
  <c r="AO71" i="20"/>
  <c r="AN71" i="20"/>
  <c r="AD71" i="20" s="1"/>
  <c r="AM71" i="20"/>
  <c r="AL71" i="20"/>
  <c r="L71" i="20"/>
  <c r="K71" i="20"/>
  <c r="I71" i="20"/>
  <c r="G71" i="20"/>
  <c r="E71" i="20"/>
  <c r="D71" i="20"/>
  <c r="AY70" i="20"/>
  <c r="AW70" i="20"/>
  <c r="AT70" i="20"/>
  <c r="AS70" i="20"/>
  <c r="AR70" i="20"/>
  <c r="AQ70" i="20"/>
  <c r="AP70" i="20"/>
  <c r="AO70" i="20"/>
  <c r="AN70" i="20"/>
  <c r="J70" i="20"/>
  <c r="F70" i="20"/>
  <c r="AY69" i="20"/>
  <c r="AW69" i="20"/>
  <c r="AT69" i="20"/>
  <c r="AS69" i="20"/>
  <c r="AR69" i="20"/>
  <c r="AQ69" i="20"/>
  <c r="AP69" i="20"/>
  <c r="AO69" i="20"/>
  <c r="AN69" i="20"/>
  <c r="BC69" i="20" s="1"/>
  <c r="AM69" i="20"/>
  <c r="AK69" i="20"/>
  <c r="AJ69" i="20" s="1"/>
  <c r="L69" i="20"/>
  <c r="J69" i="20"/>
  <c r="I69" i="20"/>
  <c r="F69" i="20"/>
  <c r="E69" i="20"/>
  <c r="D69" i="20"/>
  <c r="AY68" i="20"/>
  <c r="AW68" i="20"/>
  <c r="AT68" i="20"/>
  <c r="AS68" i="20"/>
  <c r="AR68" i="20"/>
  <c r="AQ68" i="20"/>
  <c r="AP68" i="20"/>
  <c r="AO68" i="20"/>
  <c r="AN68" i="20"/>
  <c r="J68" i="20" s="1"/>
  <c r="F68" i="20"/>
  <c r="BC67" i="20"/>
  <c r="AY67" i="20"/>
  <c r="AW67" i="20"/>
  <c r="AT67" i="20"/>
  <c r="AS67" i="20"/>
  <c r="AR67" i="20"/>
  <c r="AQ67" i="20"/>
  <c r="AP67" i="20"/>
  <c r="AO67" i="20"/>
  <c r="AN67" i="20"/>
  <c r="AX67" i="20" s="1"/>
  <c r="AM67" i="20"/>
  <c r="AL67" i="20"/>
  <c r="AK67" i="20"/>
  <c r="AJ67" i="20" s="1"/>
  <c r="AD67" i="20"/>
  <c r="L67" i="20"/>
  <c r="K67" i="20"/>
  <c r="J67" i="20"/>
  <c r="I67" i="20"/>
  <c r="H67" i="20"/>
  <c r="G67" i="20"/>
  <c r="F67" i="20"/>
  <c r="E67" i="20"/>
  <c r="D67" i="20"/>
  <c r="C67" i="20"/>
  <c r="A67" i="20"/>
  <c r="AY66" i="20"/>
  <c r="AW66" i="20"/>
  <c r="AT66" i="20"/>
  <c r="AS66" i="20"/>
  <c r="AR66" i="20"/>
  <c r="AQ66" i="20"/>
  <c r="AP66" i="20"/>
  <c r="AO66" i="20"/>
  <c r="AN66" i="20"/>
  <c r="AX66" i="20" s="1"/>
  <c r="J66" i="20"/>
  <c r="F66" i="20"/>
  <c r="A66" i="20"/>
  <c r="AY65" i="20"/>
  <c r="AW65" i="20"/>
  <c r="AT65" i="20"/>
  <c r="AS65" i="20"/>
  <c r="AR65" i="20"/>
  <c r="AQ65" i="20"/>
  <c r="AP65" i="20"/>
  <c r="AO65" i="20"/>
  <c r="AN65" i="20"/>
  <c r="AD65" i="20"/>
  <c r="L65" i="20"/>
  <c r="I65" i="20"/>
  <c r="H65" i="20"/>
  <c r="E65" i="20"/>
  <c r="D65" i="20"/>
  <c r="BC64" i="20"/>
  <c r="AY64" i="20"/>
  <c r="AW64" i="20"/>
  <c r="AT64" i="20"/>
  <c r="AS64" i="20"/>
  <c r="AR64" i="20"/>
  <c r="AQ64" i="20"/>
  <c r="AP64" i="20"/>
  <c r="AO64" i="20"/>
  <c r="AN64" i="20"/>
  <c r="AK64" i="20"/>
  <c r="AJ64" i="20" s="1"/>
  <c r="AD64" i="20"/>
  <c r="J64" i="20"/>
  <c r="I64" i="20"/>
  <c r="F64" i="20"/>
  <c r="E64" i="20"/>
  <c r="A64" i="20"/>
  <c r="BC63" i="20"/>
  <c r="AY63" i="20"/>
  <c r="AW63" i="20"/>
  <c r="AT63" i="20"/>
  <c r="AS63" i="20"/>
  <c r="AR63" i="20"/>
  <c r="AQ63" i="20"/>
  <c r="AP63" i="20"/>
  <c r="AO63" i="20"/>
  <c r="AN63" i="20"/>
  <c r="AX63" i="20" s="1"/>
  <c r="AM63" i="20"/>
  <c r="AL63" i="20"/>
  <c r="AK63" i="20"/>
  <c r="AJ63" i="20" s="1"/>
  <c r="AD63" i="20"/>
  <c r="L63" i="20"/>
  <c r="K63" i="20"/>
  <c r="J63" i="20"/>
  <c r="I63" i="20"/>
  <c r="H63" i="20"/>
  <c r="G63" i="20"/>
  <c r="F63" i="20"/>
  <c r="E63" i="20"/>
  <c r="D63" i="20"/>
  <c r="C63" i="20"/>
  <c r="A63" i="20"/>
  <c r="AY62" i="20"/>
  <c r="AW62" i="20"/>
  <c r="AT62" i="20"/>
  <c r="AS62" i="20"/>
  <c r="AR62" i="20"/>
  <c r="AQ62" i="20"/>
  <c r="AP62" i="20"/>
  <c r="AO62" i="20"/>
  <c r="AN62" i="20"/>
  <c r="AX62" i="20" s="1"/>
  <c r="J62" i="20"/>
  <c r="F62" i="20"/>
  <c r="A62" i="20"/>
  <c r="AY61" i="20"/>
  <c r="AW61" i="20"/>
  <c r="AT61" i="20"/>
  <c r="AS61" i="20"/>
  <c r="AR61" i="20"/>
  <c r="AQ61" i="20"/>
  <c r="AP61" i="20"/>
  <c r="AO61" i="20"/>
  <c r="AN61" i="20"/>
  <c r="AX61" i="20" s="1"/>
  <c r="AM61" i="20"/>
  <c r="AL61" i="20"/>
  <c r="AD61" i="20"/>
  <c r="L61" i="20"/>
  <c r="K61" i="20"/>
  <c r="I61" i="20"/>
  <c r="H61" i="20"/>
  <c r="G61" i="20"/>
  <c r="E61" i="20"/>
  <c r="D61" i="20"/>
  <c r="C61" i="20"/>
  <c r="AY60" i="20"/>
  <c r="AW60" i="20"/>
  <c r="AT60" i="20"/>
  <c r="AS60" i="20"/>
  <c r="AR60" i="20"/>
  <c r="AQ60" i="20"/>
  <c r="AP60" i="20"/>
  <c r="AO60" i="20"/>
  <c r="AN60" i="20"/>
  <c r="AL60" i="20"/>
  <c r="AY59" i="20"/>
  <c r="AW59" i="20"/>
  <c r="AT59" i="20"/>
  <c r="AS59" i="20"/>
  <c r="AR59" i="20"/>
  <c r="AQ59" i="20"/>
  <c r="AP59" i="20"/>
  <c r="AO59" i="20"/>
  <c r="AN59" i="20"/>
  <c r="I59" i="20" s="1"/>
  <c r="AY58" i="20"/>
  <c r="AW58" i="20"/>
  <c r="AT58" i="20"/>
  <c r="AS58" i="20"/>
  <c r="AR58" i="20"/>
  <c r="AQ58" i="20"/>
  <c r="AP58" i="20"/>
  <c r="AO58" i="20"/>
  <c r="AN58" i="20"/>
  <c r="BC57" i="20"/>
  <c r="AY57" i="20"/>
  <c r="AW57" i="20"/>
  <c r="AT57" i="20"/>
  <c r="AS57" i="20"/>
  <c r="AR57" i="20"/>
  <c r="AQ57" i="20"/>
  <c r="AP57" i="20"/>
  <c r="AO57" i="20"/>
  <c r="AN57" i="20"/>
  <c r="AX57" i="20" s="1"/>
  <c r="AM57" i="20"/>
  <c r="AL57" i="20"/>
  <c r="AK57" i="20"/>
  <c r="AJ57" i="20" s="1"/>
  <c r="AD57" i="20"/>
  <c r="L57" i="20"/>
  <c r="K57" i="20"/>
  <c r="J57" i="20"/>
  <c r="I57" i="20"/>
  <c r="H57" i="20"/>
  <c r="G57" i="20"/>
  <c r="F57" i="20"/>
  <c r="E57" i="20"/>
  <c r="D57" i="20"/>
  <c r="C57" i="20"/>
  <c r="A57" i="20"/>
  <c r="AY56" i="20"/>
  <c r="AW56" i="20"/>
  <c r="AT56" i="20"/>
  <c r="AS56" i="20"/>
  <c r="AR56" i="20"/>
  <c r="AQ56" i="20"/>
  <c r="AP56" i="20"/>
  <c r="AO56" i="20"/>
  <c r="AN56" i="20"/>
  <c r="AK56" i="20" s="1"/>
  <c r="AJ56" i="20" s="1"/>
  <c r="AL56" i="20"/>
  <c r="L56" i="20"/>
  <c r="H56" i="20"/>
  <c r="F56" i="20"/>
  <c r="D56" i="20"/>
  <c r="AY55" i="20"/>
  <c r="AW55" i="20"/>
  <c r="AT55" i="20"/>
  <c r="AS55" i="20"/>
  <c r="AR55" i="20"/>
  <c r="AQ55" i="20"/>
  <c r="AP55" i="20"/>
  <c r="AO55" i="20"/>
  <c r="AN55" i="20"/>
  <c r="AM55" i="20" s="1"/>
  <c r="AD55" i="20"/>
  <c r="L55" i="20"/>
  <c r="I55" i="20"/>
  <c r="E55" i="20"/>
  <c r="D55" i="20"/>
  <c r="AY54" i="20"/>
  <c r="AW54" i="20"/>
  <c r="AT54" i="20"/>
  <c r="AS54" i="20"/>
  <c r="AR54" i="20"/>
  <c r="AQ54" i="20"/>
  <c r="AP54" i="20"/>
  <c r="AO54" i="20"/>
  <c r="AN54" i="20"/>
  <c r="J54" i="20" s="1"/>
  <c r="AY53" i="20"/>
  <c r="AW53" i="20"/>
  <c r="AT53" i="20"/>
  <c r="AS53" i="20"/>
  <c r="AR53" i="20"/>
  <c r="AQ53" i="20"/>
  <c r="AP53" i="20"/>
  <c r="AO53" i="20"/>
  <c r="AN53" i="20"/>
  <c r="I53" i="20"/>
  <c r="BC52" i="20"/>
  <c r="AY52" i="20"/>
  <c r="AW52" i="20"/>
  <c r="AT52" i="20"/>
  <c r="AS52" i="20"/>
  <c r="AR52" i="20"/>
  <c r="AQ52" i="20"/>
  <c r="AP52" i="20"/>
  <c r="AO52" i="20"/>
  <c r="AN52" i="20"/>
  <c r="AK52" i="20" s="1"/>
  <c r="AJ52" i="20" s="1"/>
  <c r="AL52" i="20"/>
  <c r="L52" i="20"/>
  <c r="J52" i="20"/>
  <c r="H52" i="20"/>
  <c r="F52" i="20"/>
  <c r="D52" i="20"/>
  <c r="A52" i="20"/>
  <c r="AY51" i="20"/>
  <c r="AW51" i="20"/>
  <c r="AT51" i="20"/>
  <c r="AS51" i="20"/>
  <c r="AR51" i="20"/>
  <c r="AQ51" i="20"/>
  <c r="AP51" i="20"/>
  <c r="AO51" i="20"/>
  <c r="AN51" i="20"/>
  <c r="AX51" i="20" s="1"/>
  <c r="AM51" i="20"/>
  <c r="AL51" i="20"/>
  <c r="AK51" i="20"/>
  <c r="AJ51" i="20" s="1"/>
  <c r="AD51" i="20"/>
  <c r="L51" i="20"/>
  <c r="K51" i="20"/>
  <c r="J51" i="20"/>
  <c r="I51" i="20"/>
  <c r="H51" i="20"/>
  <c r="G51" i="20"/>
  <c r="F51" i="20"/>
  <c r="E51" i="20"/>
  <c r="D51" i="20"/>
  <c r="C51" i="20"/>
  <c r="A51" i="20"/>
  <c r="AY50" i="20"/>
  <c r="AW50" i="20"/>
  <c r="AT50" i="20"/>
  <c r="AS50" i="20"/>
  <c r="AR50" i="20"/>
  <c r="AQ50" i="20"/>
  <c r="AP50" i="20"/>
  <c r="AO50" i="20"/>
  <c r="AN50" i="20"/>
  <c r="AX50" i="20" s="1"/>
  <c r="J50" i="20"/>
  <c r="F50" i="20"/>
  <c r="A50" i="20"/>
  <c r="AY49" i="20"/>
  <c r="AW49" i="20"/>
  <c r="AT49" i="20"/>
  <c r="AS49" i="20"/>
  <c r="AR49" i="20"/>
  <c r="AQ49" i="20"/>
  <c r="AP49" i="20"/>
  <c r="AO49" i="20"/>
  <c r="AN49" i="20"/>
  <c r="AM49" i="20" s="1"/>
  <c r="AL49" i="20"/>
  <c r="AD49" i="20"/>
  <c r="L49" i="20"/>
  <c r="I49" i="20"/>
  <c r="H49" i="20"/>
  <c r="G49" i="20"/>
  <c r="D49" i="20"/>
  <c r="C49" i="20"/>
  <c r="BC48" i="20"/>
  <c r="AY48" i="20"/>
  <c r="AW48" i="20"/>
  <c r="AT48" i="20"/>
  <c r="AS48" i="20"/>
  <c r="AR48" i="20"/>
  <c r="AQ48" i="20"/>
  <c r="AP48" i="20"/>
  <c r="AO48" i="20"/>
  <c r="AN48" i="20"/>
  <c r="AL48" i="20"/>
  <c r="J48" i="20"/>
  <c r="H48" i="20"/>
  <c r="F48" i="20"/>
  <c r="A48" i="20"/>
  <c r="AY47" i="20"/>
  <c r="AW47" i="20"/>
  <c r="AT47" i="20"/>
  <c r="AS47" i="20"/>
  <c r="AR47" i="20"/>
  <c r="AQ47" i="20"/>
  <c r="AP47" i="20"/>
  <c r="AO47" i="20"/>
  <c r="AN47" i="20"/>
  <c r="L47" i="20" s="1"/>
  <c r="F47" i="20"/>
  <c r="AY46" i="20"/>
  <c r="AW46" i="20"/>
  <c r="AT46" i="20"/>
  <c r="AS46" i="20"/>
  <c r="AR46" i="20"/>
  <c r="AQ46" i="20"/>
  <c r="AP46" i="20"/>
  <c r="AO46" i="20"/>
  <c r="AN46" i="20"/>
  <c r="AY45" i="20"/>
  <c r="AW45" i="20"/>
  <c r="AT45" i="20"/>
  <c r="AS45" i="20"/>
  <c r="AR45" i="20"/>
  <c r="AQ45" i="20"/>
  <c r="AP45" i="20"/>
  <c r="AO45" i="20"/>
  <c r="AN45" i="20"/>
  <c r="K45" i="20" s="1"/>
  <c r="F45" i="20"/>
  <c r="BC44" i="20"/>
  <c r="AY44" i="20"/>
  <c r="AW44" i="20"/>
  <c r="AT44" i="20"/>
  <c r="AS44" i="20"/>
  <c r="AR44" i="20"/>
  <c r="AQ44" i="20"/>
  <c r="AP44" i="20"/>
  <c r="AO44" i="20"/>
  <c r="AN44" i="20"/>
  <c r="AK44" i="20" s="1"/>
  <c r="AJ44" i="20" s="1"/>
  <c r="AL44" i="20"/>
  <c r="L44" i="20"/>
  <c r="J44" i="20"/>
  <c r="H44" i="20"/>
  <c r="F44" i="20"/>
  <c r="D44" i="20"/>
  <c r="A44" i="20"/>
  <c r="AY43" i="20"/>
  <c r="AW43" i="20"/>
  <c r="AT43" i="20"/>
  <c r="AS43" i="20"/>
  <c r="AR43" i="20"/>
  <c r="AQ43" i="20"/>
  <c r="AP43" i="20"/>
  <c r="AO43" i="20"/>
  <c r="AN43" i="20"/>
  <c r="AX43" i="20" s="1"/>
  <c r="AM43" i="20"/>
  <c r="AK43" i="20"/>
  <c r="AJ43" i="20" s="1"/>
  <c r="AD43" i="20"/>
  <c r="L43" i="20"/>
  <c r="K43" i="20"/>
  <c r="J43" i="20"/>
  <c r="I43" i="20"/>
  <c r="H43" i="20"/>
  <c r="G43" i="20"/>
  <c r="F43" i="20"/>
  <c r="E43" i="20"/>
  <c r="D43" i="20"/>
  <c r="C43" i="20"/>
  <c r="A43" i="20"/>
  <c r="AY42" i="20"/>
  <c r="AW42" i="20"/>
  <c r="AT42" i="20"/>
  <c r="AS42" i="20"/>
  <c r="AR42" i="20"/>
  <c r="AQ42" i="20"/>
  <c r="AP42" i="20"/>
  <c r="AO42" i="20"/>
  <c r="AN42" i="20"/>
  <c r="BC41" i="20"/>
  <c r="AY41" i="20"/>
  <c r="AW41" i="20"/>
  <c r="AT41" i="20"/>
  <c r="AS41" i="20"/>
  <c r="AR41" i="20"/>
  <c r="AQ41" i="20"/>
  <c r="AP41" i="20"/>
  <c r="AO41" i="20"/>
  <c r="AN41" i="20"/>
  <c r="AX41" i="20" s="1"/>
  <c r="AM41" i="20"/>
  <c r="AL41" i="20"/>
  <c r="AK41" i="20"/>
  <c r="AJ41" i="20" s="1"/>
  <c r="AD41" i="20"/>
  <c r="L41" i="20"/>
  <c r="K41" i="20"/>
  <c r="J41" i="20"/>
  <c r="I41" i="20"/>
  <c r="H41" i="20"/>
  <c r="G41" i="20"/>
  <c r="F41" i="20"/>
  <c r="E41" i="20"/>
  <c r="D41" i="20"/>
  <c r="C41" i="20"/>
  <c r="A41" i="20"/>
  <c r="AY40" i="20"/>
  <c r="AW40" i="20"/>
  <c r="AT40" i="20"/>
  <c r="AS40" i="20"/>
  <c r="AR40" i="20"/>
  <c r="AQ40" i="20"/>
  <c r="AP40" i="20"/>
  <c r="AO40" i="20"/>
  <c r="AN40" i="20"/>
  <c r="F40" i="20"/>
  <c r="AY39" i="20"/>
  <c r="AW39" i="20"/>
  <c r="AT39" i="20"/>
  <c r="AS39" i="20"/>
  <c r="AR39" i="20"/>
  <c r="AQ39" i="20"/>
  <c r="AP39" i="20"/>
  <c r="AO39" i="20"/>
  <c r="AN39" i="20"/>
  <c r="AM39" i="20"/>
  <c r="AL39" i="20"/>
  <c r="AD39" i="20"/>
  <c r="L39" i="20"/>
  <c r="K39" i="20"/>
  <c r="I39" i="20"/>
  <c r="H39" i="20"/>
  <c r="G39" i="20"/>
  <c r="E39" i="20"/>
  <c r="D39" i="20"/>
  <c r="C39" i="20"/>
  <c r="AY38" i="20"/>
  <c r="AW38" i="20"/>
  <c r="AT38" i="20"/>
  <c r="AS38" i="20"/>
  <c r="AR38" i="20"/>
  <c r="AQ38" i="20"/>
  <c r="AP38" i="20"/>
  <c r="AO38" i="20"/>
  <c r="AN38" i="20"/>
  <c r="BC38" i="20" s="1"/>
  <c r="AL38" i="20"/>
  <c r="BC37" i="20"/>
  <c r="AY37" i="20"/>
  <c r="AW37" i="20"/>
  <c r="AT37" i="20"/>
  <c r="AS37" i="20"/>
  <c r="AR37" i="20"/>
  <c r="AQ37" i="20"/>
  <c r="AP37" i="20"/>
  <c r="AO37" i="20"/>
  <c r="AN37" i="20"/>
  <c r="AM37" i="20" s="1"/>
  <c r="AK37" i="20"/>
  <c r="AJ37" i="20" s="1"/>
  <c r="AD37" i="20"/>
  <c r="L37" i="20"/>
  <c r="I37" i="20"/>
  <c r="H37" i="20"/>
  <c r="F37" i="20"/>
  <c r="D37" i="20"/>
  <c r="A37" i="20"/>
  <c r="AY36" i="20"/>
  <c r="AW36" i="20"/>
  <c r="AT36" i="20"/>
  <c r="AS36" i="20"/>
  <c r="AR36" i="20"/>
  <c r="AQ36" i="20"/>
  <c r="AP36" i="20"/>
  <c r="AO36" i="20"/>
  <c r="AN36" i="20"/>
  <c r="AK36" i="20" s="1"/>
  <c r="AJ36" i="20" s="1"/>
  <c r="AD36" i="20"/>
  <c r="J36" i="20"/>
  <c r="I36" i="20"/>
  <c r="E36" i="20"/>
  <c r="A36" i="20"/>
  <c r="BC35" i="20"/>
  <c r="AY35" i="20"/>
  <c r="AW35" i="20"/>
  <c r="AT35" i="20"/>
  <c r="AS35" i="20"/>
  <c r="AR35" i="20"/>
  <c r="AQ35" i="20"/>
  <c r="AP35" i="20"/>
  <c r="AO35" i="20"/>
  <c r="AN35" i="20"/>
  <c r="AX35" i="20" s="1"/>
  <c r="AM35" i="20"/>
  <c r="AL35" i="20"/>
  <c r="AD35" i="20"/>
  <c r="L35" i="20"/>
  <c r="J35" i="20"/>
  <c r="I35" i="20"/>
  <c r="H35" i="20"/>
  <c r="F35" i="20"/>
  <c r="E35" i="20"/>
  <c r="D35" i="20"/>
  <c r="A35" i="20"/>
  <c r="AY34" i="20"/>
  <c r="AW34" i="20"/>
  <c r="AT34" i="20"/>
  <c r="AS34" i="20"/>
  <c r="AR34" i="20"/>
  <c r="AQ34" i="20"/>
  <c r="AP34" i="20"/>
  <c r="AO34" i="20"/>
  <c r="AN34" i="20"/>
  <c r="AX34" i="20" s="1"/>
  <c r="AM34" i="20"/>
  <c r="L34" i="20"/>
  <c r="H34" i="20"/>
  <c r="E34" i="20"/>
  <c r="D34" i="20"/>
  <c r="AY33" i="20"/>
  <c r="AW33" i="20"/>
  <c r="AT33" i="20"/>
  <c r="AS33" i="20"/>
  <c r="AR33" i="20"/>
  <c r="AQ33" i="20"/>
  <c r="AP33" i="20"/>
  <c r="AO33" i="20"/>
  <c r="AN33" i="20"/>
  <c r="A33" i="20" s="1"/>
  <c r="J33" i="20"/>
  <c r="AY32" i="20"/>
  <c r="AW32" i="20"/>
  <c r="AT32" i="20"/>
  <c r="AS32" i="20"/>
  <c r="AR32" i="20"/>
  <c r="AQ32" i="20"/>
  <c r="AP32" i="20"/>
  <c r="AO32" i="20"/>
  <c r="AN32" i="20"/>
  <c r="AK32" i="20" s="1"/>
  <c r="AJ32" i="20" s="1"/>
  <c r="AM32" i="20"/>
  <c r="L32" i="20"/>
  <c r="J32" i="20"/>
  <c r="F32" i="20"/>
  <c r="E32" i="20"/>
  <c r="AY31" i="20"/>
  <c r="AW31" i="20"/>
  <c r="AT31" i="20"/>
  <c r="AS31" i="20"/>
  <c r="AR31" i="20"/>
  <c r="AQ31" i="20"/>
  <c r="AP31" i="20"/>
  <c r="AO31" i="20"/>
  <c r="AN31" i="20"/>
  <c r="AD31" i="20" s="1"/>
  <c r="I31" i="20"/>
  <c r="E31" i="20"/>
  <c r="AY30" i="20"/>
  <c r="AW30" i="20"/>
  <c r="AT30" i="20"/>
  <c r="AS30" i="20"/>
  <c r="AR30" i="20"/>
  <c r="AQ30" i="20"/>
  <c r="AP30" i="20"/>
  <c r="AO30" i="20"/>
  <c r="AN30" i="20"/>
  <c r="AY29" i="20"/>
  <c r="AW29" i="20"/>
  <c r="AT29" i="20"/>
  <c r="AS29" i="20"/>
  <c r="AR29" i="20"/>
  <c r="AQ29" i="20"/>
  <c r="AP29" i="20"/>
  <c r="AO29" i="20"/>
  <c r="AN29" i="20"/>
  <c r="AD29" i="20" s="1"/>
  <c r="AM29" i="20"/>
  <c r="F29" i="20"/>
  <c r="AY28" i="20"/>
  <c r="AW28" i="20"/>
  <c r="AT28" i="20"/>
  <c r="AS28" i="20"/>
  <c r="AR28" i="20"/>
  <c r="AQ28" i="20"/>
  <c r="AP28" i="20"/>
  <c r="AO28" i="20"/>
  <c r="AN28" i="20"/>
  <c r="L28" i="20" s="1"/>
  <c r="F28" i="20"/>
  <c r="BC27" i="20"/>
  <c r="AY27" i="20"/>
  <c r="AW27" i="20"/>
  <c r="AT27" i="20"/>
  <c r="AS27" i="20"/>
  <c r="AR27" i="20"/>
  <c r="AQ27" i="20"/>
  <c r="AP27" i="20"/>
  <c r="AO27" i="20"/>
  <c r="AN27" i="20"/>
  <c r="AX27" i="20" s="1"/>
  <c r="AL27" i="20"/>
  <c r="AK27" i="20"/>
  <c r="AJ27" i="20" s="1"/>
  <c r="AD27" i="20"/>
  <c r="K27" i="20"/>
  <c r="J27" i="20"/>
  <c r="I27" i="20"/>
  <c r="G27" i="20"/>
  <c r="F27" i="20"/>
  <c r="E27" i="20"/>
  <c r="C27" i="20"/>
  <c r="A27" i="20"/>
  <c r="AY26" i="20"/>
  <c r="AW26" i="20"/>
  <c r="AT26" i="20"/>
  <c r="AS26" i="20"/>
  <c r="AR26" i="20"/>
  <c r="AQ26" i="20"/>
  <c r="AP26" i="20"/>
  <c r="AO26" i="20"/>
  <c r="AN26" i="20"/>
  <c r="AK26" i="20" s="1"/>
  <c r="AJ26" i="20" s="1"/>
  <c r="J26" i="20"/>
  <c r="G26" i="20"/>
  <c r="F26" i="20"/>
  <c r="AY25" i="20"/>
  <c r="AW25" i="20"/>
  <c r="AT25" i="20"/>
  <c r="AS25" i="20"/>
  <c r="AR25" i="20"/>
  <c r="AQ25" i="20"/>
  <c r="AP25" i="20"/>
  <c r="AO25" i="20"/>
  <c r="AN25" i="20"/>
  <c r="A25" i="20" s="1"/>
  <c r="J25" i="20"/>
  <c r="AY24" i="20"/>
  <c r="AW24" i="20"/>
  <c r="AT24" i="20"/>
  <c r="AS24" i="20"/>
  <c r="AR24" i="20"/>
  <c r="AQ24" i="20"/>
  <c r="AP24" i="20"/>
  <c r="AO24" i="20"/>
  <c r="AN24" i="20"/>
  <c r="AK24" i="20" s="1"/>
  <c r="AJ24" i="20" s="1"/>
  <c r="AM24" i="20"/>
  <c r="J24" i="20"/>
  <c r="F24" i="20"/>
  <c r="E24" i="20"/>
  <c r="BC23" i="20"/>
  <c r="AY23" i="20"/>
  <c r="AW23" i="20"/>
  <c r="AT23" i="20"/>
  <c r="AS23" i="20"/>
  <c r="AR23" i="20"/>
  <c r="AQ23" i="20"/>
  <c r="AP23" i="20"/>
  <c r="AO23" i="20"/>
  <c r="AN23" i="20"/>
  <c r="AK23" i="20" s="1"/>
  <c r="AJ23" i="20" s="1"/>
  <c r="AD23" i="20"/>
  <c r="J23" i="20"/>
  <c r="I23" i="20"/>
  <c r="E23" i="20"/>
  <c r="A23" i="20"/>
  <c r="AY22" i="20"/>
  <c r="AW22" i="20"/>
  <c r="AT22" i="20"/>
  <c r="AS22" i="20"/>
  <c r="AR22" i="20"/>
  <c r="AQ22" i="20"/>
  <c r="AP22" i="20"/>
  <c r="AO22" i="20"/>
  <c r="AN22" i="20"/>
  <c r="AY21" i="20"/>
  <c r="AW21" i="20"/>
  <c r="AT21" i="20"/>
  <c r="AS21" i="20"/>
  <c r="AR21" i="20"/>
  <c r="AQ21" i="20"/>
  <c r="AP21" i="20"/>
  <c r="AO21" i="20"/>
  <c r="AN21" i="20"/>
  <c r="AM21" i="20"/>
  <c r="F21" i="20"/>
  <c r="A21" i="20"/>
  <c r="AY20" i="20"/>
  <c r="AW20" i="20"/>
  <c r="AT20" i="20"/>
  <c r="AS20" i="20"/>
  <c r="AR20" i="20"/>
  <c r="AQ20" i="20"/>
  <c r="AP20" i="20"/>
  <c r="AO20" i="20"/>
  <c r="AN20" i="20"/>
  <c r="AK20" i="20" s="1"/>
  <c r="AJ20" i="20" s="1"/>
  <c r="I20" i="20"/>
  <c r="F20" i="20"/>
  <c r="AY19" i="20"/>
  <c r="AW19" i="20"/>
  <c r="AT19" i="20"/>
  <c r="AS19" i="20"/>
  <c r="AR19" i="20"/>
  <c r="AQ19" i="20"/>
  <c r="AP19" i="20"/>
  <c r="AO19" i="20"/>
  <c r="AN19" i="20"/>
  <c r="AY18" i="20"/>
  <c r="AW18" i="20"/>
  <c r="AT18" i="20"/>
  <c r="AS18" i="20"/>
  <c r="AR18" i="20"/>
  <c r="AQ18" i="20"/>
  <c r="AP18" i="20"/>
  <c r="AO18" i="20"/>
  <c r="AN18" i="20"/>
  <c r="F18" i="20" s="1"/>
  <c r="AY17" i="20"/>
  <c r="AW17" i="20"/>
  <c r="AT17" i="20"/>
  <c r="AS17" i="20"/>
  <c r="AR17" i="20"/>
  <c r="AQ17" i="20"/>
  <c r="AP17" i="20"/>
  <c r="AO17" i="20"/>
  <c r="AN17" i="20"/>
  <c r="A17" i="20" s="1"/>
  <c r="AY16" i="20"/>
  <c r="AW16" i="20"/>
  <c r="AT16" i="20"/>
  <c r="AS16" i="20"/>
  <c r="AR16" i="20"/>
  <c r="AQ16" i="20"/>
  <c r="AP16" i="20"/>
  <c r="AO16" i="20"/>
  <c r="AN16" i="20"/>
  <c r="AK16" i="20" s="1"/>
  <c r="AJ16" i="20" s="1"/>
  <c r="AY15" i="20"/>
  <c r="AW15" i="20"/>
  <c r="AT15" i="20"/>
  <c r="AS15" i="20"/>
  <c r="AR15" i="20"/>
  <c r="AQ15" i="20"/>
  <c r="AP15" i="20"/>
  <c r="AO15" i="20"/>
  <c r="AN15" i="20"/>
  <c r="AY14" i="20"/>
  <c r="AW14" i="20"/>
  <c r="AT14" i="20"/>
  <c r="AS14" i="20"/>
  <c r="AR14" i="20"/>
  <c r="AQ14" i="20"/>
  <c r="AP14" i="20"/>
  <c r="AO14" i="20"/>
  <c r="AN14" i="20"/>
  <c r="AY13" i="20"/>
  <c r="AW13" i="20"/>
  <c r="AT13" i="20"/>
  <c r="AS13" i="20"/>
  <c r="AR13" i="20"/>
  <c r="AQ13" i="20"/>
  <c r="AP13" i="20"/>
  <c r="AO13" i="20"/>
  <c r="AN13" i="20"/>
  <c r="AM13" i="20" s="1"/>
  <c r="D13" i="20"/>
  <c r="AY12" i="20"/>
  <c r="AW12" i="20"/>
  <c r="AT12" i="20"/>
  <c r="AS12" i="20"/>
  <c r="AR12" i="20"/>
  <c r="AQ12" i="20"/>
  <c r="AP12" i="20"/>
  <c r="AO12" i="20"/>
  <c r="AN12" i="20"/>
  <c r="AM12" i="20" s="1"/>
  <c r="AY11" i="20"/>
  <c r="AW11" i="20"/>
  <c r="AT11" i="20"/>
  <c r="AS11" i="20"/>
  <c r="AR11" i="20"/>
  <c r="AQ11" i="20"/>
  <c r="AP11" i="20"/>
  <c r="AO11" i="20"/>
  <c r="AN11" i="20"/>
  <c r="BC11" i="20" s="1"/>
  <c r="AM11" i="20"/>
  <c r="AD11" i="20"/>
  <c r="J11" i="20"/>
  <c r="I11" i="20"/>
  <c r="F11" i="20"/>
  <c r="E11" i="20"/>
  <c r="A11" i="20"/>
  <c r="L20" i="20" l="1"/>
  <c r="D20" i="20"/>
  <c r="AL20" i="20"/>
  <c r="J17" i="20"/>
  <c r="A20" i="20"/>
  <c r="H20" i="20"/>
  <c r="AD20" i="20"/>
  <c r="BC20" i="20"/>
  <c r="E20" i="20"/>
  <c r="J20" i="20"/>
  <c r="AM20" i="20"/>
  <c r="F16" i="20"/>
  <c r="L16" i="20"/>
  <c r="C13" i="20"/>
  <c r="AD13" i="20"/>
  <c r="E16" i="20"/>
  <c r="J16" i="20"/>
  <c r="AM16" i="20"/>
  <c r="H13" i="20"/>
  <c r="G14" i="20"/>
  <c r="A16" i="20"/>
  <c r="H16" i="20"/>
  <c r="AD16" i="20"/>
  <c r="BC16" i="20"/>
  <c r="K13" i="20"/>
  <c r="H14" i="20"/>
  <c r="D16" i="20"/>
  <c r="I16" i="20"/>
  <c r="AL16" i="20"/>
  <c r="AX15" i="20"/>
  <c r="AL15" i="20"/>
  <c r="K15" i="20"/>
  <c r="G15" i="20"/>
  <c r="C15" i="20"/>
  <c r="BC15" i="20"/>
  <c r="AK15" i="20"/>
  <c r="AJ15" i="20" s="1"/>
  <c r="J15" i="20"/>
  <c r="F15" i="20"/>
  <c r="A15" i="20"/>
  <c r="AX19" i="20"/>
  <c r="AL19" i="20"/>
  <c r="K19" i="20"/>
  <c r="G19" i="20"/>
  <c r="C19" i="20"/>
  <c r="BC19" i="20"/>
  <c r="AK19" i="20"/>
  <c r="AJ19" i="20" s="1"/>
  <c r="J19" i="20"/>
  <c r="F19" i="20"/>
  <c r="A19" i="20"/>
  <c r="AX58" i="20"/>
  <c r="F58" i="20"/>
  <c r="J58" i="20"/>
  <c r="A58" i="20"/>
  <c r="A14" i="20"/>
  <c r="L14" i="20"/>
  <c r="D15" i="20"/>
  <c r="L15" i="20"/>
  <c r="D19" i="20"/>
  <c r="L19" i="20"/>
  <c r="J21" i="20"/>
  <c r="I21" i="20"/>
  <c r="F23" i="20"/>
  <c r="AK40" i="20"/>
  <c r="AJ40" i="20" s="1"/>
  <c r="BC40" i="20"/>
  <c r="J40" i="20"/>
  <c r="A40" i="20"/>
  <c r="AL40" i="20"/>
  <c r="D40" i="20"/>
  <c r="H40" i="20"/>
  <c r="L40" i="20"/>
  <c r="AX53" i="20"/>
  <c r="AL53" i="20"/>
  <c r="K53" i="20"/>
  <c r="G53" i="20"/>
  <c r="C53" i="20"/>
  <c r="AM53" i="20"/>
  <c r="L53" i="20"/>
  <c r="H53" i="20"/>
  <c r="D53" i="20"/>
  <c r="AK53" i="20"/>
  <c r="AJ53" i="20" s="1"/>
  <c r="F53" i="20"/>
  <c r="BC53" i="20"/>
  <c r="J53" i="20"/>
  <c r="A53" i="20"/>
  <c r="AD53" i="20"/>
  <c r="E53" i="20"/>
  <c r="BC14" i="20"/>
  <c r="I15" i="20"/>
  <c r="A18" i="20"/>
  <c r="J18" i="20"/>
  <c r="I19" i="20"/>
  <c r="C14" i="20"/>
  <c r="E15" i="20"/>
  <c r="AD15" i="20"/>
  <c r="G18" i="20"/>
  <c r="E19" i="20"/>
  <c r="AD19" i="20"/>
  <c r="J22" i="20"/>
  <c r="A22" i="20"/>
  <c r="AX23" i="20"/>
  <c r="AM23" i="20"/>
  <c r="L23" i="20"/>
  <c r="H23" i="20"/>
  <c r="D23" i="20"/>
  <c r="AL23" i="20"/>
  <c r="K23" i="20"/>
  <c r="G23" i="20"/>
  <c r="C23" i="20"/>
  <c r="AK28" i="20"/>
  <c r="AJ28" i="20" s="1"/>
  <c r="AM28" i="20"/>
  <c r="J28" i="20"/>
  <c r="E28" i="20"/>
  <c r="BC28" i="20"/>
  <c r="H28" i="20"/>
  <c r="AL28" i="20"/>
  <c r="I28" i="20"/>
  <c r="D28" i="20"/>
  <c r="AD28" i="20"/>
  <c r="A28" i="20"/>
  <c r="J30" i="20"/>
  <c r="A30" i="20"/>
  <c r="AX31" i="20"/>
  <c r="AM31" i="20"/>
  <c r="L31" i="20"/>
  <c r="H31" i="20"/>
  <c r="D31" i="20"/>
  <c r="BC31" i="20"/>
  <c r="AK31" i="20"/>
  <c r="AJ31" i="20" s="1"/>
  <c r="F31" i="20"/>
  <c r="AL31" i="20"/>
  <c r="K31" i="20"/>
  <c r="G31" i="20"/>
  <c r="C31" i="20"/>
  <c r="J31" i="20"/>
  <c r="A31" i="20"/>
  <c r="AX45" i="20"/>
  <c r="AM45" i="20"/>
  <c r="L45" i="20"/>
  <c r="H45" i="20"/>
  <c r="D45" i="20"/>
  <c r="AL45" i="20"/>
  <c r="J45" i="20"/>
  <c r="E45" i="20"/>
  <c r="BC45" i="20"/>
  <c r="AD45" i="20"/>
  <c r="G45" i="20"/>
  <c r="A45" i="20"/>
  <c r="AK45" i="20"/>
  <c r="AJ45" i="20" s="1"/>
  <c r="I45" i="20"/>
  <c r="C45" i="20"/>
  <c r="AX47" i="20"/>
  <c r="AL47" i="20"/>
  <c r="K47" i="20"/>
  <c r="G47" i="20"/>
  <c r="C47" i="20"/>
  <c r="AM47" i="20"/>
  <c r="J47" i="20"/>
  <c r="E47" i="20"/>
  <c r="AD47" i="20"/>
  <c r="H47" i="20"/>
  <c r="A47" i="20"/>
  <c r="AK47" i="20"/>
  <c r="AJ47" i="20" s="1"/>
  <c r="I47" i="20"/>
  <c r="D47" i="20"/>
  <c r="AX59" i="20"/>
  <c r="AL59" i="20"/>
  <c r="K59" i="20"/>
  <c r="G59" i="20"/>
  <c r="C59" i="20"/>
  <c r="AM59" i="20"/>
  <c r="L59" i="20"/>
  <c r="H59" i="20"/>
  <c r="D59" i="20"/>
  <c r="AK59" i="20"/>
  <c r="AJ59" i="20" s="1"/>
  <c r="F59" i="20"/>
  <c r="BC59" i="20"/>
  <c r="J59" i="20"/>
  <c r="A59" i="20"/>
  <c r="AD59" i="20"/>
  <c r="E59" i="20"/>
  <c r="AL14" i="20"/>
  <c r="K14" i="20"/>
  <c r="F14" i="20"/>
  <c r="AK14" i="20"/>
  <c r="AJ14" i="20" s="1"/>
  <c r="J14" i="20"/>
  <c r="D14" i="20"/>
  <c r="H15" i="20"/>
  <c r="AM15" i="20"/>
  <c r="AK18" i="20"/>
  <c r="AJ18" i="20" s="1"/>
  <c r="H19" i="20"/>
  <c r="AM19" i="20"/>
  <c r="AX42" i="20"/>
  <c r="J42" i="20"/>
  <c r="F42" i="20"/>
  <c r="A42" i="20"/>
  <c r="AX46" i="20"/>
  <c r="F46" i="20"/>
  <c r="J46" i="20"/>
  <c r="A46" i="20"/>
  <c r="I29" i="20"/>
  <c r="D38" i="20"/>
  <c r="AK60" i="20"/>
  <c r="AJ60" i="20" s="1"/>
  <c r="BC60" i="20"/>
  <c r="J60" i="20"/>
  <c r="A60" i="20"/>
  <c r="L60" i="20"/>
  <c r="D60" i="20"/>
  <c r="AX86" i="20"/>
  <c r="AM86" i="20"/>
  <c r="L86" i="20"/>
  <c r="H86" i="20"/>
  <c r="D86" i="20"/>
  <c r="BC86" i="20"/>
  <c r="AK86" i="20"/>
  <c r="AJ86" i="20" s="1"/>
  <c r="J86" i="20"/>
  <c r="F86" i="20"/>
  <c r="A86" i="20"/>
  <c r="K86" i="20"/>
  <c r="C86" i="20"/>
  <c r="AD86" i="20"/>
  <c r="E86" i="20"/>
  <c r="AX88" i="20"/>
  <c r="AD88" i="20"/>
  <c r="G88" i="20"/>
  <c r="A88" i="20"/>
  <c r="AM88" i="20"/>
  <c r="J88" i="20"/>
  <c r="E88" i="20"/>
  <c r="K88" i="20"/>
  <c r="AK88" i="20"/>
  <c r="AJ88" i="20" s="1"/>
  <c r="C88" i="20"/>
  <c r="G13" i="20"/>
  <c r="A24" i="20"/>
  <c r="H24" i="20"/>
  <c r="AD24" i="20"/>
  <c r="BC24" i="20"/>
  <c r="A26" i="20"/>
  <c r="D27" i="20"/>
  <c r="H27" i="20"/>
  <c r="L27" i="20"/>
  <c r="AM27" i="20"/>
  <c r="A29" i="20"/>
  <c r="J29" i="20"/>
  <c r="A32" i="20"/>
  <c r="H32" i="20"/>
  <c r="AD32" i="20"/>
  <c r="BC32" i="20"/>
  <c r="A34" i="20"/>
  <c r="F34" i="20"/>
  <c r="J34" i="20"/>
  <c r="AK34" i="20"/>
  <c r="AJ34" i="20" s="1"/>
  <c r="BC34" i="20"/>
  <c r="F36" i="20"/>
  <c r="AM36" i="20"/>
  <c r="E37" i="20"/>
  <c r="J37" i="20"/>
  <c r="F38" i="20"/>
  <c r="AX39" i="20"/>
  <c r="AK39" i="20"/>
  <c r="AJ39" i="20" s="1"/>
  <c r="J39" i="20"/>
  <c r="F39" i="20"/>
  <c r="A39" i="20"/>
  <c r="AK48" i="20"/>
  <c r="AJ48" i="20" s="1"/>
  <c r="L48" i="20"/>
  <c r="D48" i="20"/>
  <c r="E49" i="20"/>
  <c r="K49" i="20"/>
  <c r="H55" i="20"/>
  <c r="F60" i="20"/>
  <c r="AX64" i="20"/>
  <c r="AL64" i="20"/>
  <c r="K64" i="20"/>
  <c r="G64" i="20"/>
  <c r="C64" i="20"/>
  <c r="AM64" i="20"/>
  <c r="L64" i="20"/>
  <c r="H64" i="20"/>
  <c r="D64" i="20"/>
  <c r="AX65" i="20"/>
  <c r="BC65" i="20"/>
  <c r="AK65" i="20"/>
  <c r="AJ65" i="20" s="1"/>
  <c r="AL65" i="20"/>
  <c r="J65" i="20"/>
  <c r="F65" i="20"/>
  <c r="A65" i="20"/>
  <c r="AM65" i="20"/>
  <c r="K65" i="20"/>
  <c r="G65" i="20"/>
  <c r="C65" i="20"/>
  <c r="G86" i="20"/>
  <c r="L24" i="20"/>
  <c r="I34" i="20"/>
  <c r="AD34" i="20"/>
  <c r="L38" i="20"/>
  <c r="J38" i="20"/>
  <c r="A38" i="20"/>
  <c r="AX68" i="20"/>
  <c r="AM68" i="20"/>
  <c r="L68" i="20"/>
  <c r="H68" i="20"/>
  <c r="D68" i="20"/>
  <c r="BC68" i="20"/>
  <c r="AD68" i="20"/>
  <c r="G68" i="20"/>
  <c r="A68" i="20"/>
  <c r="AK68" i="20"/>
  <c r="AJ68" i="20" s="1"/>
  <c r="I68" i="20"/>
  <c r="C68" i="20"/>
  <c r="D24" i="20"/>
  <c r="I24" i="20"/>
  <c r="AL24" i="20"/>
  <c r="E29" i="20"/>
  <c r="D32" i="20"/>
  <c r="I32" i="20"/>
  <c r="AL32" i="20"/>
  <c r="C34" i="20"/>
  <c r="G34" i="20"/>
  <c r="K34" i="20"/>
  <c r="AL34" i="20"/>
  <c r="AX37" i="20"/>
  <c r="AL37" i="20"/>
  <c r="K37" i="20"/>
  <c r="G37" i="20"/>
  <c r="C37" i="20"/>
  <c r="H38" i="20"/>
  <c r="AX49" i="20"/>
  <c r="BC49" i="20"/>
  <c r="AK49" i="20"/>
  <c r="AJ49" i="20" s="1"/>
  <c r="J49" i="20"/>
  <c r="F49" i="20"/>
  <c r="A49" i="20"/>
  <c r="AX54" i="20"/>
  <c r="A54" i="20"/>
  <c r="F54" i="20"/>
  <c r="AX55" i="20"/>
  <c r="BC55" i="20"/>
  <c r="AK55" i="20"/>
  <c r="AJ55" i="20" s="1"/>
  <c r="J55" i="20"/>
  <c r="F55" i="20"/>
  <c r="A55" i="20"/>
  <c r="AL55" i="20"/>
  <c r="K55" i="20"/>
  <c r="G55" i="20"/>
  <c r="C55" i="20"/>
  <c r="H60" i="20"/>
  <c r="K68" i="20"/>
  <c r="I86" i="20"/>
  <c r="F88" i="20"/>
  <c r="E68" i="20"/>
  <c r="AL68" i="20"/>
  <c r="AX78" i="20"/>
  <c r="BC78" i="20"/>
  <c r="AK78" i="20"/>
  <c r="AJ78" i="20" s="1"/>
  <c r="J78" i="20"/>
  <c r="F78" i="20"/>
  <c r="A78" i="20"/>
  <c r="AM78" i="20"/>
  <c r="L78" i="20"/>
  <c r="H78" i="20"/>
  <c r="D78" i="20"/>
  <c r="AD78" i="20"/>
  <c r="E78" i="20"/>
  <c r="AL78" i="20"/>
  <c r="G78" i="20"/>
  <c r="A85" i="20"/>
  <c r="AL86" i="20"/>
  <c r="I88" i="20"/>
  <c r="AX95" i="20"/>
  <c r="BC95" i="20"/>
  <c r="AD95" i="20"/>
  <c r="H95" i="20"/>
  <c r="A95" i="20"/>
  <c r="AM95" i="20"/>
  <c r="J95" i="20"/>
  <c r="E95" i="20"/>
  <c r="I95" i="20"/>
  <c r="L95" i="20"/>
  <c r="A56" i="20"/>
  <c r="J56" i="20"/>
  <c r="BC56" i="20"/>
  <c r="A61" i="20"/>
  <c r="F61" i="20"/>
  <c r="J61" i="20"/>
  <c r="AK61" i="20"/>
  <c r="AJ61" i="20" s="1"/>
  <c r="BC61" i="20"/>
  <c r="A69" i="20"/>
  <c r="H69" i="20"/>
  <c r="AD69" i="20"/>
  <c r="C71" i="20"/>
  <c r="H71" i="20"/>
  <c r="AX73" i="20"/>
  <c r="AM73" i="20"/>
  <c r="L73" i="20"/>
  <c r="H73" i="20"/>
  <c r="D73" i="20"/>
  <c r="AK75" i="20"/>
  <c r="AJ75" i="20" s="1"/>
  <c r="AM75" i="20"/>
  <c r="J75" i="20"/>
  <c r="E75" i="20"/>
  <c r="BC75" i="20"/>
  <c r="AD75" i="20"/>
  <c r="H75" i="20"/>
  <c r="A75" i="20"/>
  <c r="AM79" i="20"/>
  <c r="J79" i="20"/>
  <c r="E79" i="20"/>
  <c r="BC79" i="20"/>
  <c r="AD79" i="20"/>
  <c r="H79" i="20"/>
  <c r="C79" i="20"/>
  <c r="AX83" i="20"/>
  <c r="AM83" i="20"/>
  <c r="J83" i="20"/>
  <c r="E83" i="20"/>
  <c r="BC83" i="20"/>
  <c r="AD83" i="20"/>
  <c r="H83" i="20"/>
  <c r="A83" i="20"/>
  <c r="C90" i="20"/>
  <c r="AX69" i="20"/>
  <c r="AL69" i="20"/>
  <c r="K69" i="20"/>
  <c r="G69" i="20"/>
  <c r="C69" i="20"/>
  <c r="AX70" i="20"/>
  <c r="A70" i="20"/>
  <c r="AX71" i="20"/>
  <c r="BC71" i="20"/>
  <c r="AK71" i="20"/>
  <c r="AJ71" i="20" s="1"/>
  <c r="J71" i="20"/>
  <c r="F71" i="20"/>
  <c r="A71" i="20"/>
  <c r="A89" i="20"/>
  <c r="J89" i="20"/>
  <c r="AX90" i="20"/>
  <c r="BC90" i="20"/>
  <c r="AK90" i="20"/>
  <c r="AJ90" i="20" s="1"/>
  <c r="J90" i="20"/>
  <c r="F90" i="20"/>
  <c r="A90" i="20"/>
  <c r="AM90" i="20"/>
  <c r="L90" i="20"/>
  <c r="H90" i="20"/>
  <c r="D90" i="20"/>
  <c r="AX92" i="20"/>
  <c r="AM92" i="20"/>
  <c r="J92" i="20"/>
  <c r="E92" i="20"/>
  <c r="AD92" i="20"/>
  <c r="G92" i="20"/>
  <c r="A92" i="20"/>
  <c r="AK93" i="20"/>
  <c r="AJ93" i="20" s="1"/>
  <c r="AL93" i="20"/>
  <c r="F93" i="20"/>
  <c r="BC93" i="20"/>
  <c r="J93" i="20"/>
  <c r="A93" i="20"/>
  <c r="AX99" i="20"/>
  <c r="BC99" i="20"/>
  <c r="AD99" i="20"/>
  <c r="H99" i="20"/>
  <c r="D99" i="20"/>
  <c r="AM99" i="20"/>
  <c r="J99" i="20"/>
  <c r="F99" i="20"/>
  <c r="A99" i="20"/>
  <c r="C74" i="20"/>
  <c r="G74" i="20"/>
  <c r="K74" i="20"/>
  <c r="AL74" i="20"/>
  <c r="C82" i="20"/>
  <c r="G82" i="20"/>
  <c r="K82" i="20"/>
  <c r="AL82" i="20"/>
  <c r="D91" i="20"/>
  <c r="I91" i="20"/>
  <c r="AL91" i="20"/>
  <c r="E96" i="20"/>
  <c r="AD96" i="20"/>
  <c r="F97" i="20"/>
  <c r="C98" i="20"/>
  <c r="G98" i="20"/>
  <c r="K98" i="20"/>
  <c r="AL98" i="20"/>
  <c r="E100" i="20"/>
  <c r="AD100" i="20"/>
  <c r="C101" i="20"/>
  <c r="K101" i="20"/>
  <c r="A12" i="20"/>
  <c r="BC17" i="20"/>
  <c r="AL17" i="20"/>
  <c r="L17" i="20"/>
  <c r="H17" i="20"/>
  <c r="D17" i="20"/>
  <c r="AK17" i="20"/>
  <c r="AJ17" i="20" s="1"/>
  <c r="K17" i="20"/>
  <c r="G17" i="20"/>
  <c r="C17" i="20"/>
  <c r="AX17" i="20"/>
  <c r="AM22" i="20"/>
  <c r="AD22" i="20"/>
  <c r="I22" i="20"/>
  <c r="E22" i="20"/>
  <c r="BC22" i="20"/>
  <c r="AL22" i="20"/>
  <c r="L22" i="20"/>
  <c r="H22" i="20"/>
  <c r="D22" i="20"/>
  <c r="AX22" i="20"/>
  <c r="AM30" i="20"/>
  <c r="AD30" i="20"/>
  <c r="I30" i="20"/>
  <c r="E30" i="20"/>
  <c r="BC30" i="20"/>
  <c r="AL30" i="20"/>
  <c r="L30" i="20"/>
  <c r="H30" i="20"/>
  <c r="D30" i="20"/>
  <c r="AX30" i="20"/>
  <c r="AX11" i="20"/>
  <c r="C12" i="20"/>
  <c r="K12" i="20"/>
  <c r="AK12" i="20"/>
  <c r="AJ12" i="20" s="1"/>
  <c r="BC13" i="20"/>
  <c r="AL13" i="20"/>
  <c r="L13" i="20"/>
  <c r="E17" i="20"/>
  <c r="C22" i="20"/>
  <c r="K22" i="20"/>
  <c r="E25" i="20"/>
  <c r="C30" i="20"/>
  <c r="K30" i="20"/>
  <c r="E33" i="20"/>
  <c r="AM18" i="20"/>
  <c r="AD18" i="20"/>
  <c r="I18" i="20"/>
  <c r="E18" i="20"/>
  <c r="BC18" i="20"/>
  <c r="AL18" i="20"/>
  <c r="L18" i="20"/>
  <c r="H18" i="20"/>
  <c r="D18" i="20"/>
  <c r="AX18" i="20"/>
  <c r="BC21" i="20"/>
  <c r="AL21" i="20"/>
  <c r="L21" i="20"/>
  <c r="H21" i="20"/>
  <c r="D21" i="20"/>
  <c r="AK21" i="20"/>
  <c r="AJ21" i="20" s="1"/>
  <c r="K21" i="20"/>
  <c r="G21" i="20"/>
  <c r="C21" i="20"/>
  <c r="AX21" i="20"/>
  <c r="F22" i="20"/>
  <c r="F25" i="20"/>
  <c r="AM26" i="20"/>
  <c r="AD26" i="20"/>
  <c r="I26" i="20"/>
  <c r="E26" i="20"/>
  <c r="BC26" i="20"/>
  <c r="AL26" i="20"/>
  <c r="L26" i="20"/>
  <c r="H26" i="20"/>
  <c r="D26" i="20"/>
  <c r="AX26" i="20"/>
  <c r="BC29" i="20"/>
  <c r="AL29" i="20"/>
  <c r="L29" i="20"/>
  <c r="H29" i="20"/>
  <c r="D29" i="20"/>
  <c r="AK29" i="20"/>
  <c r="AJ29" i="20" s="1"/>
  <c r="K29" i="20"/>
  <c r="G29" i="20"/>
  <c r="C29" i="20"/>
  <c r="AX29" i="20"/>
  <c r="F30" i="20"/>
  <c r="AJ30" i="20"/>
  <c r="F33" i="20"/>
  <c r="F12" i="20"/>
  <c r="J12" i="20"/>
  <c r="AX12" i="20"/>
  <c r="BC25" i="20"/>
  <c r="AL25" i="20"/>
  <c r="L25" i="20"/>
  <c r="H25" i="20"/>
  <c r="D25" i="20"/>
  <c r="AK25" i="20"/>
  <c r="AJ25" i="20" s="1"/>
  <c r="K25" i="20"/>
  <c r="G25" i="20"/>
  <c r="C25" i="20"/>
  <c r="AX25" i="20"/>
  <c r="BC33" i="20"/>
  <c r="AL33" i="20"/>
  <c r="L33" i="20"/>
  <c r="H33" i="20"/>
  <c r="D33" i="20"/>
  <c r="AK33" i="20"/>
  <c r="AJ33" i="20" s="1"/>
  <c r="K33" i="20"/>
  <c r="G33" i="20"/>
  <c r="C33" i="20"/>
  <c r="AX33" i="20"/>
  <c r="G12" i="20"/>
  <c r="AX13" i="20"/>
  <c r="AD17" i="20"/>
  <c r="AD25" i="20"/>
  <c r="AD33" i="20"/>
  <c r="C11" i="20"/>
  <c r="G11" i="20"/>
  <c r="K11" i="20"/>
  <c r="AK11" i="20"/>
  <c r="AJ11" i="20" s="1"/>
  <c r="D12" i="20"/>
  <c r="H12" i="20"/>
  <c r="L12" i="20"/>
  <c r="AL12" i="20"/>
  <c r="BC12" i="20"/>
  <c r="E13" i="20"/>
  <c r="I13" i="20"/>
  <c r="F17" i="20"/>
  <c r="D11" i="20"/>
  <c r="H11" i="20"/>
  <c r="L11" i="20"/>
  <c r="AL11" i="20"/>
  <c r="E12" i="20"/>
  <c r="I12" i="20"/>
  <c r="AD12" i="20"/>
  <c r="A13" i="20"/>
  <c r="F13" i="20"/>
  <c r="J13" i="20"/>
  <c r="AK13" i="20"/>
  <c r="AJ13" i="20" s="1"/>
  <c r="AM14" i="20"/>
  <c r="AD14" i="20"/>
  <c r="I14" i="20"/>
  <c r="E14" i="20"/>
  <c r="AX14" i="20"/>
  <c r="I17" i="20"/>
  <c r="AM17" i="20"/>
  <c r="C18" i="20"/>
  <c r="K18" i="20"/>
  <c r="E21" i="20"/>
  <c r="AD21" i="20"/>
  <c r="G22" i="20"/>
  <c r="AK22" i="20"/>
  <c r="AJ22" i="20" s="1"/>
  <c r="I25" i="20"/>
  <c r="AM25" i="20"/>
  <c r="C26" i="20"/>
  <c r="K26" i="20"/>
  <c r="G30" i="20"/>
  <c r="AK30" i="20"/>
  <c r="I33" i="20"/>
  <c r="AM33" i="20"/>
  <c r="C35" i="20"/>
  <c r="G35" i="20"/>
  <c r="K35" i="20"/>
  <c r="AK35" i="20"/>
  <c r="AJ35" i="20" s="1"/>
  <c r="D36" i="20"/>
  <c r="H36" i="20"/>
  <c r="L36" i="20"/>
  <c r="AL36" i="20"/>
  <c r="BC36" i="20"/>
  <c r="E38" i="20"/>
  <c r="AJ85" i="20"/>
  <c r="AX16" i="20"/>
  <c r="AX20" i="20"/>
  <c r="AX24" i="20"/>
  <c r="AX28" i="20"/>
  <c r="AX32" i="20"/>
  <c r="AX36" i="20"/>
  <c r="C16" i="20"/>
  <c r="G16" i="20"/>
  <c r="K16" i="20"/>
  <c r="C20" i="20"/>
  <c r="G20" i="20"/>
  <c r="K20" i="20"/>
  <c r="C24" i="20"/>
  <c r="G24" i="20"/>
  <c r="K24" i="20"/>
  <c r="C28" i="20"/>
  <c r="G28" i="20"/>
  <c r="K28" i="20"/>
  <c r="C32" i="20"/>
  <c r="G32" i="20"/>
  <c r="K32" i="20"/>
  <c r="C36" i="20"/>
  <c r="G36" i="20"/>
  <c r="K36" i="20"/>
  <c r="AM38" i="20"/>
  <c r="AD38" i="20"/>
  <c r="I38" i="20"/>
  <c r="AK38" i="20"/>
  <c r="AJ38" i="20" s="1"/>
  <c r="K38" i="20"/>
  <c r="G38" i="20"/>
  <c r="C38" i="20"/>
  <c r="AX38" i="20"/>
  <c r="BC39" i="20"/>
  <c r="E40" i="20"/>
  <c r="I40" i="20"/>
  <c r="AD40" i="20"/>
  <c r="AM40" i="20"/>
  <c r="C42" i="20"/>
  <c r="G42" i="20"/>
  <c r="K42" i="20"/>
  <c r="AK42" i="20"/>
  <c r="AJ42" i="20" s="1"/>
  <c r="AL43" i="20"/>
  <c r="BC43" i="20"/>
  <c r="E44" i="20"/>
  <c r="I44" i="20"/>
  <c r="AD44" i="20"/>
  <c r="AM44" i="20"/>
  <c r="C46" i="20"/>
  <c r="G46" i="20"/>
  <c r="K46" i="20"/>
  <c r="AK46" i="20"/>
  <c r="AJ46" i="20" s="1"/>
  <c r="BC47" i="20"/>
  <c r="E48" i="20"/>
  <c r="I48" i="20"/>
  <c r="AD48" i="20"/>
  <c r="AM48" i="20"/>
  <c r="C50" i="20"/>
  <c r="G50" i="20"/>
  <c r="K50" i="20"/>
  <c r="AK50" i="20"/>
  <c r="AJ50" i="20" s="1"/>
  <c r="BC51" i="20"/>
  <c r="E52" i="20"/>
  <c r="I52" i="20"/>
  <c r="AD52" i="20"/>
  <c r="AM52" i="20"/>
  <c r="C54" i="20"/>
  <c r="G54" i="20"/>
  <c r="K54" i="20"/>
  <c r="AK54" i="20"/>
  <c r="AJ54" i="20" s="1"/>
  <c r="E56" i="20"/>
  <c r="I56" i="20"/>
  <c r="AD56" i="20"/>
  <c r="AM56" i="20"/>
  <c r="C58" i="20"/>
  <c r="G58" i="20"/>
  <c r="K58" i="20"/>
  <c r="AK58" i="20"/>
  <c r="AJ58" i="20" s="1"/>
  <c r="E60" i="20"/>
  <c r="I60" i="20"/>
  <c r="AD60" i="20"/>
  <c r="AM60" i="20"/>
  <c r="C62" i="20"/>
  <c r="G62" i="20"/>
  <c r="K62" i="20"/>
  <c r="AK62" i="20"/>
  <c r="AJ62" i="20" s="1"/>
  <c r="C66" i="20"/>
  <c r="G66" i="20"/>
  <c r="K66" i="20"/>
  <c r="AK66" i="20"/>
  <c r="AJ66" i="20" s="1"/>
  <c r="C70" i="20"/>
  <c r="G70" i="20"/>
  <c r="K70" i="20"/>
  <c r="AK70" i="20"/>
  <c r="AJ70" i="20" s="1"/>
  <c r="AX77" i="20"/>
  <c r="AM81" i="20"/>
  <c r="AD81" i="20"/>
  <c r="I81" i="20"/>
  <c r="E81" i="20"/>
  <c r="AX81" i="20"/>
  <c r="AX40" i="20"/>
  <c r="D42" i="20"/>
  <c r="H42" i="20"/>
  <c r="L42" i="20"/>
  <c r="AL42" i="20"/>
  <c r="BC42" i="20"/>
  <c r="AX44" i="20"/>
  <c r="D46" i="20"/>
  <c r="H46" i="20"/>
  <c r="L46" i="20"/>
  <c r="AL46" i="20"/>
  <c r="BC46" i="20"/>
  <c r="AX48" i="20"/>
  <c r="D50" i="20"/>
  <c r="H50" i="20"/>
  <c r="L50" i="20"/>
  <c r="AL50" i="20"/>
  <c r="BC50" i="20"/>
  <c r="AX52" i="20"/>
  <c r="D54" i="20"/>
  <c r="H54" i="20"/>
  <c r="L54" i="20"/>
  <c r="AL54" i="20"/>
  <c r="BC54" i="20"/>
  <c r="AX56" i="20"/>
  <c r="D58" i="20"/>
  <c r="H58" i="20"/>
  <c r="L58" i="20"/>
  <c r="AL58" i="20"/>
  <c r="BC58" i="20"/>
  <c r="AX60" i="20"/>
  <c r="D62" i="20"/>
  <c r="H62" i="20"/>
  <c r="L62" i="20"/>
  <c r="AL62" i="20"/>
  <c r="BC62" i="20"/>
  <c r="D66" i="20"/>
  <c r="H66" i="20"/>
  <c r="L66" i="20"/>
  <c r="AL66" i="20"/>
  <c r="BC66" i="20"/>
  <c r="D70" i="20"/>
  <c r="H70" i="20"/>
  <c r="L70" i="20"/>
  <c r="AL70" i="20"/>
  <c r="BC70" i="20"/>
  <c r="BC85" i="20"/>
  <c r="AL85" i="20"/>
  <c r="L85" i="20"/>
  <c r="H85" i="20"/>
  <c r="D85" i="20"/>
  <c r="AK85" i="20"/>
  <c r="K85" i="20"/>
  <c r="G85" i="20"/>
  <c r="C85" i="20"/>
  <c r="AM85" i="20"/>
  <c r="AD85" i="20"/>
  <c r="I85" i="20"/>
  <c r="E85" i="20"/>
  <c r="AX85" i="20"/>
  <c r="BC89" i="20"/>
  <c r="AL89" i="20"/>
  <c r="L89" i="20"/>
  <c r="H89" i="20"/>
  <c r="D89" i="20"/>
  <c r="AK89" i="20"/>
  <c r="AJ89" i="20" s="1"/>
  <c r="K89" i="20"/>
  <c r="G89" i="20"/>
  <c r="C89" i="20"/>
  <c r="AM89" i="20"/>
  <c r="AD89" i="20"/>
  <c r="I89" i="20"/>
  <c r="E89" i="20"/>
  <c r="AX89" i="20"/>
  <c r="C40" i="20"/>
  <c r="G40" i="20"/>
  <c r="K40" i="20"/>
  <c r="E42" i="20"/>
  <c r="I42" i="20"/>
  <c r="AD42" i="20"/>
  <c r="AM42" i="20"/>
  <c r="C44" i="20"/>
  <c r="G44" i="20"/>
  <c r="K44" i="20"/>
  <c r="E46" i="20"/>
  <c r="I46" i="20"/>
  <c r="AD46" i="20"/>
  <c r="AM46" i="20"/>
  <c r="C48" i="20"/>
  <c r="G48" i="20"/>
  <c r="K48" i="20"/>
  <c r="E50" i="20"/>
  <c r="I50" i="20"/>
  <c r="AD50" i="20"/>
  <c r="AM50" i="20"/>
  <c r="C52" i="20"/>
  <c r="G52" i="20"/>
  <c r="K52" i="20"/>
  <c r="E54" i="20"/>
  <c r="I54" i="20"/>
  <c r="AD54" i="20"/>
  <c r="AM54" i="20"/>
  <c r="C56" i="20"/>
  <c r="G56" i="20"/>
  <c r="K56" i="20"/>
  <c r="E58" i="20"/>
  <c r="I58" i="20"/>
  <c r="AD58" i="20"/>
  <c r="AM58" i="20"/>
  <c r="C60" i="20"/>
  <c r="G60" i="20"/>
  <c r="K60" i="20"/>
  <c r="E62" i="20"/>
  <c r="I62" i="20"/>
  <c r="AD62" i="20"/>
  <c r="AM62" i="20"/>
  <c r="E66" i="20"/>
  <c r="I66" i="20"/>
  <c r="AD66" i="20"/>
  <c r="AM66" i="20"/>
  <c r="E70" i="20"/>
  <c r="I70" i="20"/>
  <c r="AD70" i="20"/>
  <c r="AM70" i="20"/>
  <c r="AX75" i="20"/>
  <c r="BC80" i="20"/>
  <c r="AL80" i="20"/>
  <c r="L80" i="20"/>
  <c r="H80" i="20"/>
  <c r="D80" i="20"/>
  <c r="AX80" i="20"/>
  <c r="D81" i="20"/>
  <c r="J81" i="20"/>
  <c r="AK81" i="20"/>
  <c r="AJ81" i="20" s="1"/>
  <c r="BC81" i="20"/>
  <c r="F85" i="20"/>
  <c r="C75" i="20"/>
  <c r="G75" i="20"/>
  <c r="K75" i="20"/>
  <c r="AK79" i="20"/>
  <c r="AJ79" i="20" s="1"/>
  <c r="K79" i="20"/>
  <c r="G79" i="20"/>
  <c r="AX79" i="20"/>
  <c r="F81" i="20"/>
  <c r="K81" i="20"/>
  <c r="AL81" i="20"/>
  <c r="C83" i="20"/>
  <c r="G83" i="20"/>
  <c r="K83" i="20"/>
  <c r="AK83" i="20"/>
  <c r="AJ83" i="20" s="1"/>
  <c r="D84" i="20"/>
  <c r="H84" i="20"/>
  <c r="L84" i="20"/>
  <c r="AL84" i="20"/>
  <c r="BC84" i="20"/>
  <c r="C87" i="20"/>
  <c r="G87" i="20"/>
  <c r="K87" i="20"/>
  <c r="AK87" i="20"/>
  <c r="AJ87" i="20" s="1"/>
  <c r="D88" i="20"/>
  <c r="H88" i="20"/>
  <c r="L88" i="20"/>
  <c r="AL88" i="20"/>
  <c r="BC88" i="20"/>
  <c r="C91" i="20"/>
  <c r="G91" i="20"/>
  <c r="K91" i="20"/>
  <c r="AK91" i="20"/>
  <c r="AJ91" i="20" s="1"/>
  <c r="D92" i="20"/>
  <c r="H92" i="20"/>
  <c r="L92" i="20"/>
  <c r="AL92" i="20"/>
  <c r="BC92" i="20"/>
  <c r="E93" i="20"/>
  <c r="I93" i="20"/>
  <c r="AD93" i="20"/>
  <c r="AM93" i="20"/>
  <c r="C95" i="20"/>
  <c r="G95" i="20"/>
  <c r="K95" i="20"/>
  <c r="AK95" i="20"/>
  <c r="AJ95" i="20" s="1"/>
  <c r="D96" i="20"/>
  <c r="H96" i="20"/>
  <c r="L96" i="20"/>
  <c r="AL96" i="20"/>
  <c r="BC96" i="20"/>
  <c r="E97" i="20"/>
  <c r="I97" i="20"/>
  <c r="AD97" i="20"/>
  <c r="AM97" i="20"/>
  <c r="K99" i="20"/>
  <c r="AK99" i="20"/>
  <c r="AJ99" i="20" s="1"/>
  <c r="D100" i="20"/>
  <c r="H100" i="20"/>
  <c r="L100" i="20"/>
  <c r="AL100" i="20"/>
  <c r="BC100" i="20"/>
  <c r="E101" i="20"/>
  <c r="I101" i="20"/>
  <c r="AD101" i="20"/>
  <c r="AM101" i="20"/>
  <c r="AX93" i="20"/>
  <c r="AX97" i="20"/>
  <c r="AX101" i="20"/>
  <c r="C93" i="20"/>
  <c r="G93" i="20"/>
  <c r="K93" i="20"/>
  <c r="AX96" i="20"/>
  <c r="C97" i="20"/>
  <c r="G97" i="20"/>
  <c r="K97" i="20"/>
  <c r="AK97" i="20"/>
  <c r="AJ97" i="20" s="1"/>
  <c r="AX100" i="20"/>
  <c r="C96" i="20"/>
  <c r="G96" i="20"/>
  <c r="K96" i="20"/>
  <c r="D97" i="20"/>
  <c r="H97" i="20"/>
  <c r="L97" i="20"/>
  <c r="AL97" i="20"/>
  <c r="C100" i="20"/>
  <c r="G100" i="20"/>
  <c r="K100" i="20"/>
  <c r="D101" i="20"/>
  <c r="H101" i="20"/>
  <c r="L101" i="20"/>
  <c r="AL101" i="20"/>
  <c r="AY101" i="17"/>
  <c r="AT101" i="17"/>
  <c r="AS101" i="17"/>
  <c r="AR101" i="17"/>
  <c r="AQ101" i="17"/>
  <c r="AY100" i="17"/>
  <c r="AT100" i="17"/>
  <c r="AS100" i="17"/>
  <c r="AR100" i="17"/>
  <c r="AQ100" i="17"/>
  <c r="AY99" i="17"/>
  <c r="AT99" i="17"/>
  <c r="AS99" i="17"/>
  <c r="AR99" i="17"/>
  <c r="AQ99" i="17"/>
  <c r="AY98" i="17"/>
  <c r="AT98" i="17"/>
  <c r="AS98" i="17"/>
  <c r="AR98" i="17"/>
  <c r="AQ98" i="17"/>
  <c r="AY97" i="17"/>
  <c r="AT97" i="17"/>
  <c r="AS97" i="17"/>
  <c r="AR97" i="17"/>
  <c r="AQ97" i="17"/>
  <c r="AY96" i="17"/>
  <c r="AT96" i="17"/>
  <c r="AS96" i="17"/>
  <c r="AR96" i="17"/>
  <c r="AQ96" i="17"/>
  <c r="AY95" i="17"/>
  <c r="AT95" i="17"/>
  <c r="AS95" i="17"/>
  <c r="AR95" i="17"/>
  <c r="AQ95" i="17"/>
  <c r="AY94" i="17"/>
  <c r="AT94" i="17"/>
  <c r="AS94" i="17"/>
  <c r="AR94" i="17"/>
  <c r="AQ94" i="17"/>
  <c r="AY93" i="17"/>
  <c r="AT93" i="17"/>
  <c r="AS93" i="17"/>
  <c r="AR93" i="17"/>
  <c r="AQ93" i="17"/>
  <c r="AY92" i="17"/>
  <c r="AT92" i="17"/>
  <c r="AS92" i="17"/>
  <c r="AR92" i="17"/>
  <c r="AQ92" i="17"/>
  <c r="AY91" i="17"/>
  <c r="AT91" i="17"/>
  <c r="AS91" i="17"/>
  <c r="AR91" i="17"/>
  <c r="AQ91" i="17"/>
  <c r="AY90" i="17"/>
  <c r="AT90" i="17"/>
  <c r="AS90" i="17"/>
  <c r="AR90" i="17"/>
  <c r="AQ90" i="17"/>
  <c r="AY89" i="17"/>
  <c r="AT89" i="17"/>
  <c r="AS89" i="17"/>
  <c r="AR89" i="17"/>
  <c r="AQ89" i="17"/>
  <c r="AY88" i="17"/>
  <c r="AT88" i="17"/>
  <c r="AS88" i="17"/>
  <c r="AR88" i="17"/>
  <c r="AQ88" i="17"/>
  <c r="AY87" i="17"/>
  <c r="AT87" i="17"/>
  <c r="AS87" i="17"/>
  <c r="AR87" i="17"/>
  <c r="AQ87" i="17"/>
  <c r="AY86" i="17"/>
  <c r="AT86" i="17"/>
  <c r="AS86" i="17"/>
  <c r="AR86" i="17"/>
  <c r="AQ86" i="17"/>
  <c r="AY85" i="17"/>
  <c r="AT85" i="17"/>
  <c r="AS85" i="17"/>
  <c r="AR85" i="17"/>
  <c r="AQ85" i="17"/>
  <c r="AY84" i="17"/>
  <c r="AT84" i="17"/>
  <c r="AS84" i="17"/>
  <c r="AR84" i="17"/>
  <c r="AQ84" i="17"/>
  <c r="AY83" i="17"/>
  <c r="AT83" i="17"/>
  <c r="AS83" i="17"/>
  <c r="AR83" i="17"/>
  <c r="AQ83" i="17"/>
  <c r="AY82" i="17"/>
  <c r="AT82" i="17"/>
  <c r="AS82" i="17"/>
  <c r="AR82" i="17"/>
  <c r="AQ82" i="17"/>
  <c r="AY81" i="17"/>
  <c r="AT81" i="17"/>
  <c r="AS81" i="17"/>
  <c r="AR81" i="17"/>
  <c r="AQ81" i="17"/>
  <c r="AY80" i="17"/>
  <c r="AT80" i="17"/>
  <c r="AS80" i="17"/>
  <c r="AR80" i="17"/>
  <c r="AQ80" i="17"/>
  <c r="AY79" i="17"/>
  <c r="AT79" i="17"/>
  <c r="AS79" i="17"/>
  <c r="AR79" i="17"/>
  <c r="AQ79" i="17"/>
  <c r="AY78" i="17"/>
  <c r="AT78" i="17"/>
  <c r="AS78" i="17"/>
  <c r="AR78" i="17"/>
  <c r="AQ78" i="17"/>
  <c r="AY77" i="17"/>
  <c r="AT77" i="17"/>
  <c r="AS77" i="17"/>
  <c r="AR77" i="17"/>
  <c r="AQ77" i="17"/>
  <c r="AY76" i="17"/>
  <c r="AT76" i="17"/>
  <c r="AS76" i="17"/>
  <c r="AR76" i="17"/>
  <c r="AQ76" i="17"/>
  <c r="AY75" i="17"/>
  <c r="AT75" i="17"/>
  <c r="AS75" i="17"/>
  <c r="AR75" i="17"/>
  <c r="AQ75" i="17"/>
  <c r="AY74" i="17"/>
  <c r="AT74" i="17"/>
  <c r="AS74" i="17"/>
  <c r="AR74" i="17"/>
  <c r="AQ74" i="17"/>
  <c r="AY73" i="17"/>
  <c r="AT73" i="17"/>
  <c r="AS73" i="17"/>
  <c r="AR73" i="17"/>
  <c r="AQ73" i="17"/>
  <c r="AY72" i="17"/>
  <c r="AT72" i="17"/>
  <c r="AS72" i="17"/>
  <c r="AR72" i="17"/>
  <c r="AQ72" i="17"/>
  <c r="AY71" i="17"/>
  <c r="AT71" i="17"/>
  <c r="AS71" i="17"/>
  <c r="AR71" i="17"/>
  <c r="AQ71" i="17"/>
  <c r="AY70" i="17"/>
  <c r="AT70" i="17"/>
  <c r="AS70" i="17"/>
  <c r="AR70" i="17"/>
  <c r="AQ70" i="17"/>
  <c r="AY69" i="17"/>
  <c r="AT69" i="17"/>
  <c r="AS69" i="17"/>
  <c r="AR69" i="17"/>
  <c r="AQ69" i="17"/>
  <c r="AY68" i="17"/>
  <c r="AT68" i="17"/>
  <c r="AS68" i="17"/>
  <c r="AR68" i="17"/>
  <c r="AQ68" i="17"/>
  <c r="AY67" i="17"/>
  <c r="AT67" i="17"/>
  <c r="AS67" i="17"/>
  <c r="AR67" i="17"/>
  <c r="AQ67" i="17"/>
  <c r="AY66" i="17"/>
  <c r="AT66" i="17"/>
  <c r="AS66" i="17"/>
  <c r="AR66" i="17"/>
  <c r="AQ66" i="17"/>
  <c r="AY65" i="17"/>
  <c r="AT65" i="17"/>
  <c r="AS65" i="17"/>
  <c r="AR65" i="17"/>
  <c r="AQ65" i="17"/>
  <c r="AY64" i="17"/>
  <c r="AT64" i="17"/>
  <c r="AS64" i="17"/>
  <c r="AR64" i="17"/>
  <c r="AQ64" i="17"/>
  <c r="AY63" i="17"/>
  <c r="AT63" i="17"/>
  <c r="AS63" i="17"/>
  <c r="AR63" i="17"/>
  <c r="AQ63" i="17"/>
  <c r="AY62" i="17"/>
  <c r="AT62" i="17"/>
  <c r="AS62" i="17"/>
  <c r="AR62" i="17"/>
  <c r="AQ62" i="17"/>
  <c r="AY61" i="17"/>
  <c r="AT61" i="17"/>
  <c r="AS61" i="17"/>
  <c r="AR61" i="17"/>
  <c r="AQ61" i="17"/>
  <c r="AY60" i="17"/>
  <c r="AT60" i="17"/>
  <c r="AS60" i="17"/>
  <c r="AR60" i="17"/>
  <c r="AQ60" i="17"/>
  <c r="AY59" i="17"/>
  <c r="AT59" i="17"/>
  <c r="AS59" i="17"/>
  <c r="AR59" i="17"/>
  <c r="AQ59" i="17"/>
  <c r="AY58" i="17"/>
  <c r="AT58" i="17"/>
  <c r="AS58" i="17"/>
  <c r="AR58" i="17"/>
  <c r="AQ58" i="17"/>
  <c r="AY57" i="17"/>
  <c r="AT57" i="17"/>
  <c r="AS57" i="17"/>
  <c r="AR57" i="17"/>
  <c r="AQ57" i="17"/>
  <c r="AY56" i="17"/>
  <c r="AT56" i="17"/>
  <c r="AS56" i="17"/>
  <c r="AR56" i="17"/>
  <c r="AQ56" i="17"/>
  <c r="AY55" i="17"/>
  <c r="AT55" i="17"/>
  <c r="AS55" i="17"/>
  <c r="AR55" i="17"/>
  <c r="AQ55" i="17"/>
  <c r="AY54" i="17"/>
  <c r="AT54" i="17"/>
  <c r="AS54" i="17"/>
  <c r="AR54" i="17"/>
  <c r="AQ54" i="17"/>
  <c r="AY53" i="17"/>
  <c r="AT53" i="17"/>
  <c r="AS53" i="17"/>
  <c r="AR53" i="17"/>
  <c r="AQ53" i="17"/>
  <c r="AY52" i="17"/>
  <c r="AT52" i="17"/>
  <c r="AS52" i="17"/>
  <c r="AR52" i="17"/>
  <c r="AQ52" i="17"/>
  <c r="AY51" i="17"/>
  <c r="AT51" i="17"/>
  <c r="AS51" i="17"/>
  <c r="AR51" i="17"/>
  <c r="AQ51" i="17"/>
  <c r="AY50" i="17"/>
  <c r="AT50" i="17"/>
  <c r="AS50" i="17"/>
  <c r="AR50" i="17"/>
  <c r="AQ50" i="17"/>
  <c r="AY49" i="17"/>
  <c r="AT49" i="17"/>
  <c r="AS49" i="17"/>
  <c r="AR49" i="17"/>
  <c r="AQ49" i="17"/>
  <c r="AY48" i="17"/>
  <c r="AT48" i="17"/>
  <c r="AS48" i="17"/>
  <c r="AR48" i="17"/>
  <c r="AQ48" i="17"/>
  <c r="AY47" i="17"/>
  <c r="AT47" i="17"/>
  <c r="AS47" i="17"/>
  <c r="AR47" i="17"/>
  <c r="AQ47" i="17"/>
  <c r="AY46" i="17"/>
  <c r="AT46" i="17"/>
  <c r="AS46" i="17"/>
  <c r="AR46" i="17"/>
  <c r="AQ46" i="17"/>
  <c r="AY45" i="17"/>
  <c r="AT45" i="17"/>
  <c r="AS45" i="17"/>
  <c r="AR45" i="17"/>
  <c r="AQ45" i="17"/>
  <c r="AY44" i="17"/>
  <c r="AT44" i="17"/>
  <c r="AS44" i="17"/>
  <c r="AR44" i="17"/>
  <c r="AQ44" i="17"/>
  <c r="AY43" i="17"/>
  <c r="AT43" i="17"/>
  <c r="AS43" i="17"/>
  <c r="AR43" i="17"/>
  <c r="AQ43" i="17"/>
  <c r="AY42" i="17"/>
  <c r="AT42" i="17"/>
  <c r="AS42" i="17"/>
  <c r="AR42" i="17"/>
  <c r="AQ42" i="17"/>
  <c r="AY41" i="17"/>
  <c r="AT41" i="17"/>
  <c r="AS41" i="17"/>
  <c r="AR41" i="17"/>
  <c r="AQ41" i="17"/>
  <c r="AY40" i="17"/>
  <c r="AT40" i="17"/>
  <c r="AS40" i="17"/>
  <c r="AR40" i="17"/>
  <c r="AQ40" i="17"/>
  <c r="AY39" i="17"/>
  <c r="AT39" i="17"/>
  <c r="AS39" i="17"/>
  <c r="AR39" i="17"/>
  <c r="AQ39" i="17"/>
  <c r="AY38" i="17"/>
  <c r="AT38" i="17"/>
  <c r="AS38" i="17"/>
  <c r="AR38" i="17"/>
  <c r="AQ38" i="17"/>
  <c r="AY37" i="17"/>
  <c r="AT37" i="17"/>
  <c r="AS37" i="17"/>
  <c r="AR37" i="17"/>
  <c r="AQ37" i="17"/>
  <c r="AY36" i="17"/>
  <c r="AT36" i="17"/>
  <c r="AS36" i="17"/>
  <c r="AR36" i="17"/>
  <c r="AQ36" i="17"/>
  <c r="AY35" i="17"/>
  <c r="AT35" i="17"/>
  <c r="AS35" i="17"/>
  <c r="AR35" i="17"/>
  <c r="AQ35" i="17"/>
  <c r="AY34" i="17"/>
  <c r="AT34" i="17"/>
  <c r="AS34" i="17"/>
  <c r="AR34" i="17"/>
  <c r="AQ34" i="17"/>
  <c r="AY33" i="17"/>
  <c r="AT33" i="17"/>
  <c r="AS33" i="17"/>
  <c r="AR33" i="17"/>
  <c r="AQ33" i="17"/>
  <c r="AY32" i="17"/>
  <c r="AT32" i="17"/>
  <c r="AS32" i="17"/>
  <c r="AR32" i="17"/>
  <c r="AQ32" i="17"/>
  <c r="AY31" i="17"/>
  <c r="AT31" i="17"/>
  <c r="AS31" i="17"/>
  <c r="AR31" i="17"/>
  <c r="AQ31" i="17"/>
  <c r="AY30" i="17"/>
  <c r="AT30" i="17"/>
  <c r="AS30" i="17"/>
  <c r="AR30" i="17"/>
  <c r="AQ30" i="17"/>
  <c r="AY29" i="17"/>
  <c r="AT29" i="17"/>
  <c r="AS29" i="17"/>
  <c r="AR29" i="17"/>
  <c r="AQ29" i="17"/>
  <c r="AY28" i="17"/>
  <c r="AT28" i="17"/>
  <c r="AS28" i="17"/>
  <c r="AR28" i="17"/>
  <c r="AQ28" i="17"/>
  <c r="AY27" i="17"/>
  <c r="AT27" i="17"/>
  <c r="AS27" i="17"/>
  <c r="AR27" i="17"/>
  <c r="AQ27" i="17"/>
  <c r="AY26" i="17"/>
  <c r="AT26" i="17"/>
  <c r="AS26" i="17"/>
  <c r="AR26" i="17"/>
  <c r="AQ26" i="17"/>
  <c r="AY25" i="17"/>
  <c r="AT25" i="17"/>
  <c r="AS25" i="17"/>
  <c r="AR25" i="17"/>
  <c r="AQ25" i="17"/>
  <c r="AY24" i="17"/>
  <c r="AT24" i="17"/>
  <c r="AS24" i="17"/>
  <c r="AR24" i="17"/>
  <c r="AQ24" i="17"/>
  <c r="AY23" i="17"/>
  <c r="AT23" i="17"/>
  <c r="AS23" i="17"/>
  <c r="AR23" i="17"/>
  <c r="AQ23" i="17"/>
  <c r="AY22" i="17"/>
  <c r="AT22" i="17"/>
  <c r="AS22" i="17"/>
  <c r="AR22" i="17"/>
  <c r="AQ22" i="17"/>
  <c r="AY21" i="17"/>
  <c r="AT21" i="17"/>
  <c r="AS21" i="17"/>
  <c r="AR21" i="17"/>
  <c r="AQ21" i="17"/>
  <c r="AY20" i="17"/>
  <c r="AT20" i="17"/>
  <c r="AS20" i="17"/>
  <c r="AR20" i="17"/>
  <c r="AQ20" i="17"/>
  <c r="AY19" i="17"/>
  <c r="AT19" i="17"/>
  <c r="AS19" i="17"/>
  <c r="AR19" i="17"/>
  <c r="AQ19" i="17"/>
  <c r="AY18" i="17"/>
  <c r="AT18" i="17"/>
  <c r="AS18" i="17"/>
  <c r="AR18" i="17"/>
  <c r="AQ18" i="17"/>
  <c r="AY17" i="17"/>
  <c r="AT17" i="17"/>
  <c r="AS17" i="17"/>
  <c r="AR17" i="17"/>
  <c r="AQ17" i="17"/>
  <c r="AY16" i="17"/>
  <c r="AT16" i="17"/>
  <c r="AS16" i="17"/>
  <c r="AR16" i="17"/>
  <c r="AQ16" i="17"/>
  <c r="AY15" i="17"/>
  <c r="AT15" i="17"/>
  <c r="AS15" i="17"/>
  <c r="AR15" i="17"/>
  <c r="AQ15" i="17"/>
  <c r="AY14" i="17"/>
  <c r="AT14" i="17"/>
  <c r="AS14" i="17"/>
  <c r="AR14" i="17"/>
  <c r="AQ14" i="17"/>
  <c r="AY13" i="17"/>
  <c r="AT13" i="17"/>
  <c r="AS13" i="17"/>
  <c r="AR13" i="17"/>
  <c r="AQ13" i="17"/>
  <c r="AY12" i="17"/>
  <c r="AT12" i="17"/>
  <c r="AS12" i="17"/>
  <c r="AR12" i="17"/>
  <c r="AQ12" i="17"/>
  <c r="AY11" i="17"/>
  <c r="AT11" i="17"/>
  <c r="AS11" i="17"/>
  <c r="AR11" i="17"/>
  <c r="AQ11" i="17"/>
  <c r="C112" i="31"/>
  <c r="N112" i="31" s="1"/>
  <c r="AO100" i="17" s="1"/>
  <c r="A112" i="31"/>
  <c r="E112" i="31" s="1"/>
  <c r="J112" i="31" s="1"/>
  <c r="A111" i="31"/>
  <c r="E111" i="31" s="1"/>
  <c r="J111" i="31" s="1"/>
  <c r="A110" i="31"/>
  <c r="A109" i="31"/>
  <c r="D108" i="31"/>
  <c r="M108" i="31" s="1"/>
  <c r="AP96" i="17" s="1"/>
  <c r="C108" i="31"/>
  <c r="N108" i="31" s="1"/>
  <c r="AO96" i="17" s="1"/>
  <c r="A108" i="31"/>
  <c r="E108" i="31" s="1"/>
  <c r="J108" i="31" s="1"/>
  <c r="A107" i="31"/>
  <c r="A106" i="31"/>
  <c r="B105" i="31"/>
  <c r="L105" i="31" s="1"/>
  <c r="AN93" i="17" s="1"/>
  <c r="A105" i="31"/>
  <c r="E105" i="31" s="1"/>
  <c r="J105" i="31" s="1"/>
  <c r="A104" i="31"/>
  <c r="E103" i="31"/>
  <c r="J103" i="31" s="1"/>
  <c r="D103" i="31"/>
  <c r="M103" i="31" s="1"/>
  <c r="AP91" i="17" s="1"/>
  <c r="A103" i="31"/>
  <c r="A102" i="31"/>
  <c r="A101" i="31"/>
  <c r="D100" i="31"/>
  <c r="M100" i="31" s="1"/>
  <c r="AP88" i="17" s="1"/>
  <c r="C100" i="31"/>
  <c r="N100" i="31" s="1"/>
  <c r="AO88" i="17" s="1"/>
  <c r="A100" i="31"/>
  <c r="E100" i="31" s="1"/>
  <c r="J100" i="31" s="1"/>
  <c r="E99" i="31"/>
  <c r="J99" i="31" s="1"/>
  <c r="A99" i="31"/>
  <c r="D99" i="31" s="1"/>
  <c r="M99" i="31" s="1"/>
  <c r="AP87" i="17" s="1"/>
  <c r="A98" i="31"/>
  <c r="A97" i="31"/>
  <c r="D96" i="31"/>
  <c r="M96" i="31" s="1"/>
  <c r="AP84" i="17" s="1"/>
  <c r="A96" i="31"/>
  <c r="E96" i="31" s="1"/>
  <c r="J96" i="31" s="1"/>
  <c r="A95" i="31"/>
  <c r="E94" i="31"/>
  <c r="J94" i="31" s="1"/>
  <c r="A94" i="31"/>
  <c r="B94" i="31" s="1"/>
  <c r="L94" i="31" s="1"/>
  <c r="AN82" i="17" s="1"/>
  <c r="C93" i="31"/>
  <c r="N93" i="31" s="1"/>
  <c r="AO81" i="17" s="1"/>
  <c r="A93" i="31"/>
  <c r="E93" i="31" s="1"/>
  <c r="J93" i="31" s="1"/>
  <c r="C92" i="31"/>
  <c r="N92" i="31" s="1"/>
  <c r="AO80" i="17" s="1"/>
  <c r="A92" i="31"/>
  <c r="E92" i="31" s="1"/>
  <c r="J92" i="31" s="1"/>
  <c r="A91" i="31"/>
  <c r="A90" i="31"/>
  <c r="E90" i="31" s="1"/>
  <c r="J90" i="31" s="1"/>
  <c r="D89" i="31"/>
  <c r="M89" i="31" s="1"/>
  <c r="AP77" i="17" s="1"/>
  <c r="C89" i="31"/>
  <c r="N89" i="31" s="1"/>
  <c r="AO77" i="17" s="1"/>
  <c r="B89" i="31"/>
  <c r="L89" i="31" s="1"/>
  <c r="AN77" i="17" s="1"/>
  <c r="A89" i="31"/>
  <c r="E89" i="31" s="1"/>
  <c r="J89" i="31" s="1"/>
  <c r="D88" i="31"/>
  <c r="M88" i="31" s="1"/>
  <c r="AP76" i="17" s="1"/>
  <c r="C88" i="31"/>
  <c r="N88" i="31" s="1"/>
  <c r="AO76" i="17" s="1"/>
  <c r="A88" i="31"/>
  <c r="E88" i="31" s="1"/>
  <c r="J88" i="31" s="1"/>
  <c r="D87" i="31"/>
  <c r="M87" i="31" s="1"/>
  <c r="AP75" i="17" s="1"/>
  <c r="A87" i="31"/>
  <c r="E87" i="31" s="1"/>
  <c r="J87" i="31" s="1"/>
  <c r="A86" i="31"/>
  <c r="C85" i="31"/>
  <c r="N85" i="31" s="1"/>
  <c r="AO73" i="17" s="1"/>
  <c r="B85" i="31"/>
  <c r="L85" i="31" s="1"/>
  <c r="AN73" i="17" s="1"/>
  <c r="A85" i="31"/>
  <c r="E85" i="31" s="1"/>
  <c r="J85" i="31" s="1"/>
  <c r="A84" i="31"/>
  <c r="B84" i="31" s="1"/>
  <c r="L84" i="31" s="1"/>
  <c r="AN72" i="17" s="1"/>
  <c r="A83" i="31"/>
  <c r="C83" i="31" s="1"/>
  <c r="N83" i="31" s="1"/>
  <c r="AO71" i="17" s="1"/>
  <c r="A82" i="31"/>
  <c r="D82" i="31" s="1"/>
  <c r="M82" i="31" s="1"/>
  <c r="AP70" i="17" s="1"/>
  <c r="B81" i="31"/>
  <c r="L81" i="31" s="1"/>
  <c r="AN69" i="17" s="1"/>
  <c r="A81" i="31"/>
  <c r="E81" i="31" s="1"/>
  <c r="J81" i="31" s="1"/>
  <c r="A80" i="31"/>
  <c r="B80" i="31" s="1"/>
  <c r="L80" i="31" s="1"/>
  <c r="AN68" i="17" s="1"/>
  <c r="A79" i="31"/>
  <c r="C79" i="31" s="1"/>
  <c r="N79" i="31" s="1"/>
  <c r="AO67" i="17" s="1"/>
  <c r="A78" i="31"/>
  <c r="D78" i="31" s="1"/>
  <c r="M78" i="31" s="1"/>
  <c r="AP66" i="17" s="1"/>
  <c r="A77" i="31"/>
  <c r="A76" i="31"/>
  <c r="B76" i="31" s="1"/>
  <c r="L76" i="31" s="1"/>
  <c r="AN64" i="17" s="1"/>
  <c r="A75" i="31"/>
  <c r="C75" i="31" s="1"/>
  <c r="N75" i="31" s="1"/>
  <c r="AO63" i="17" s="1"/>
  <c r="A74" i="31"/>
  <c r="D74" i="31" s="1"/>
  <c r="M74" i="31" s="1"/>
  <c r="AP62" i="17" s="1"/>
  <c r="D73" i="31"/>
  <c r="M73" i="31" s="1"/>
  <c r="AP61" i="17" s="1"/>
  <c r="C73" i="31"/>
  <c r="N73" i="31" s="1"/>
  <c r="AO61" i="17" s="1"/>
  <c r="B73" i="31"/>
  <c r="L73" i="31" s="1"/>
  <c r="AN61" i="17" s="1"/>
  <c r="A73" i="31"/>
  <c r="E73" i="31" s="1"/>
  <c r="J73" i="31" s="1"/>
  <c r="A72" i="31"/>
  <c r="B72" i="31" s="1"/>
  <c r="L72" i="31" s="1"/>
  <c r="AN60" i="17" s="1"/>
  <c r="A71" i="31"/>
  <c r="C71" i="31" s="1"/>
  <c r="N71" i="31" s="1"/>
  <c r="AO59" i="17" s="1"/>
  <c r="A70" i="31"/>
  <c r="D70" i="31" s="1"/>
  <c r="M70" i="31" s="1"/>
  <c r="AP58" i="17" s="1"/>
  <c r="C69" i="31"/>
  <c r="N69" i="31" s="1"/>
  <c r="AO57" i="17" s="1"/>
  <c r="A69" i="31"/>
  <c r="E69" i="31" s="1"/>
  <c r="J69" i="31" s="1"/>
  <c r="A68" i="31"/>
  <c r="B68" i="31" s="1"/>
  <c r="L68" i="31" s="1"/>
  <c r="AN56" i="17" s="1"/>
  <c r="A67" i="31"/>
  <c r="C67" i="31" s="1"/>
  <c r="N67" i="31" s="1"/>
  <c r="AO55" i="17" s="1"/>
  <c r="A66" i="31"/>
  <c r="D66" i="31" s="1"/>
  <c r="M66" i="31" s="1"/>
  <c r="AP54" i="17" s="1"/>
  <c r="B65" i="31"/>
  <c r="L65" i="31" s="1"/>
  <c r="AN53" i="17" s="1"/>
  <c r="A65" i="31"/>
  <c r="E65" i="31" s="1"/>
  <c r="J65" i="31" s="1"/>
  <c r="A64" i="31"/>
  <c r="B64" i="31" s="1"/>
  <c r="L64" i="31" s="1"/>
  <c r="AN52" i="17" s="1"/>
  <c r="A63" i="31"/>
  <c r="C63" i="31" s="1"/>
  <c r="N63" i="31" s="1"/>
  <c r="AO51" i="17" s="1"/>
  <c r="A62" i="31"/>
  <c r="D62" i="31" s="1"/>
  <c r="M62" i="31" s="1"/>
  <c r="AP50" i="17" s="1"/>
  <c r="A61" i="31"/>
  <c r="A60" i="31"/>
  <c r="B60" i="31" s="1"/>
  <c r="L60" i="31" s="1"/>
  <c r="AN48" i="17" s="1"/>
  <c r="A59" i="31"/>
  <c r="C59" i="31" s="1"/>
  <c r="N59" i="31" s="1"/>
  <c r="AO47" i="17" s="1"/>
  <c r="A58" i="31"/>
  <c r="D58" i="31" s="1"/>
  <c r="M58" i="31" s="1"/>
  <c r="AP46" i="17" s="1"/>
  <c r="D57" i="31"/>
  <c r="M57" i="31" s="1"/>
  <c r="AP45" i="17" s="1"/>
  <c r="A57" i="31"/>
  <c r="E57" i="31" s="1"/>
  <c r="J57" i="31" s="1"/>
  <c r="A56" i="31"/>
  <c r="B56" i="31" s="1"/>
  <c r="L56" i="31" s="1"/>
  <c r="AN44" i="17" s="1"/>
  <c r="A55" i="31"/>
  <c r="C55" i="31" s="1"/>
  <c r="N55" i="31" s="1"/>
  <c r="AO43" i="17" s="1"/>
  <c r="A54" i="31"/>
  <c r="D54" i="31" s="1"/>
  <c r="M54" i="31" s="1"/>
  <c r="AP42" i="17" s="1"/>
  <c r="D53" i="31"/>
  <c r="M53" i="31" s="1"/>
  <c r="AP41" i="17" s="1"/>
  <c r="C53" i="31"/>
  <c r="N53" i="31" s="1"/>
  <c r="AO41" i="17" s="1"/>
  <c r="B53" i="31"/>
  <c r="L53" i="31" s="1"/>
  <c r="AN41" i="17" s="1"/>
  <c r="A53" i="31"/>
  <c r="E53" i="31" s="1"/>
  <c r="J53" i="31" s="1"/>
  <c r="A52" i="31"/>
  <c r="B52" i="31" s="1"/>
  <c r="L52" i="31" s="1"/>
  <c r="AN40" i="17" s="1"/>
  <c r="A51" i="31"/>
  <c r="C51" i="31" s="1"/>
  <c r="N51" i="31" s="1"/>
  <c r="AO39" i="17" s="1"/>
  <c r="A50" i="31"/>
  <c r="D50" i="31" s="1"/>
  <c r="M50" i="31" s="1"/>
  <c r="AP38" i="17" s="1"/>
  <c r="C49" i="31"/>
  <c r="N49" i="31" s="1"/>
  <c r="AO37" i="17" s="1"/>
  <c r="B49" i="31"/>
  <c r="L49" i="31" s="1"/>
  <c r="AN37" i="17" s="1"/>
  <c r="A49" i="31"/>
  <c r="E49" i="31" s="1"/>
  <c r="J49" i="31" s="1"/>
  <c r="A48" i="31"/>
  <c r="B48" i="31" s="1"/>
  <c r="L48" i="31" s="1"/>
  <c r="AN36" i="17" s="1"/>
  <c r="A47" i="31"/>
  <c r="C47" i="31" s="1"/>
  <c r="N47" i="31" s="1"/>
  <c r="AO35" i="17" s="1"/>
  <c r="A46" i="31"/>
  <c r="D46" i="31" s="1"/>
  <c r="M46" i="31" s="1"/>
  <c r="AP34" i="17" s="1"/>
  <c r="A45" i="31"/>
  <c r="A44" i="31"/>
  <c r="B44" i="31" s="1"/>
  <c r="L44" i="31" s="1"/>
  <c r="AN32" i="17" s="1"/>
  <c r="A43" i="31"/>
  <c r="C43" i="31" s="1"/>
  <c r="N43" i="31" s="1"/>
  <c r="AO31" i="17" s="1"/>
  <c r="A42" i="31"/>
  <c r="D42" i="31" s="1"/>
  <c r="M42" i="31" s="1"/>
  <c r="AP30" i="17" s="1"/>
  <c r="D41" i="31"/>
  <c r="M41" i="31" s="1"/>
  <c r="AP29" i="17" s="1"/>
  <c r="A41" i="31"/>
  <c r="E41" i="31" s="1"/>
  <c r="J41" i="31" s="1"/>
  <c r="A40" i="31"/>
  <c r="B40" i="31" s="1"/>
  <c r="L40" i="31" s="1"/>
  <c r="AN28" i="17" s="1"/>
  <c r="A39" i="31"/>
  <c r="C39" i="31" s="1"/>
  <c r="N39" i="31" s="1"/>
  <c r="AO27" i="17" s="1"/>
  <c r="A38" i="31"/>
  <c r="D38" i="31" s="1"/>
  <c r="M38" i="31" s="1"/>
  <c r="AP26" i="17" s="1"/>
  <c r="D37" i="31"/>
  <c r="M37" i="31" s="1"/>
  <c r="AP25" i="17" s="1"/>
  <c r="C37" i="31"/>
  <c r="N37" i="31" s="1"/>
  <c r="AO25" i="17" s="1"/>
  <c r="A37" i="31"/>
  <c r="E37" i="31" s="1"/>
  <c r="J37" i="31" s="1"/>
  <c r="A36" i="31"/>
  <c r="B36" i="31" s="1"/>
  <c r="L36" i="31" s="1"/>
  <c r="AN24" i="17" s="1"/>
  <c r="A35" i="31"/>
  <c r="C35" i="31" s="1"/>
  <c r="N35" i="31" s="1"/>
  <c r="AO23" i="17" s="1"/>
  <c r="A34" i="31"/>
  <c r="D34" i="31" s="1"/>
  <c r="M34" i="31" s="1"/>
  <c r="AP22" i="17" s="1"/>
  <c r="C33" i="31"/>
  <c r="N33" i="31" s="1"/>
  <c r="AO21" i="17" s="1"/>
  <c r="B33" i="31"/>
  <c r="L33" i="31" s="1"/>
  <c r="AN21" i="17" s="1"/>
  <c r="A33" i="31"/>
  <c r="E33" i="31" s="1"/>
  <c r="J33" i="31" s="1"/>
  <c r="A32" i="31"/>
  <c r="B32" i="31" s="1"/>
  <c r="L32" i="31" s="1"/>
  <c r="AN20" i="17" s="1"/>
  <c r="A31" i="31"/>
  <c r="C31" i="31" s="1"/>
  <c r="N31" i="31" s="1"/>
  <c r="AO19" i="17" s="1"/>
  <c r="A30" i="31"/>
  <c r="D30" i="31" s="1"/>
  <c r="M30" i="31" s="1"/>
  <c r="AP18" i="17" s="1"/>
  <c r="A29" i="31"/>
  <c r="A28" i="31"/>
  <c r="B28" i="31" s="1"/>
  <c r="L28" i="31" s="1"/>
  <c r="AN16" i="17" s="1"/>
  <c r="C27" i="31"/>
  <c r="N27" i="31" s="1"/>
  <c r="AO15" i="17" s="1"/>
  <c r="B27" i="31"/>
  <c r="L27" i="31" s="1"/>
  <c r="AN15" i="17" s="1"/>
  <c r="A27" i="31"/>
  <c r="E27" i="31" s="1"/>
  <c r="J27" i="31" s="1"/>
  <c r="A26" i="31"/>
  <c r="D25" i="31"/>
  <c r="M25" i="31" s="1"/>
  <c r="AP13" i="17" s="1"/>
  <c r="A25" i="31"/>
  <c r="B25" i="31" s="1"/>
  <c r="L25" i="31" s="1"/>
  <c r="AN13" i="17" s="1"/>
  <c r="A24" i="31"/>
  <c r="C24" i="31" s="1"/>
  <c r="N24" i="31" s="1"/>
  <c r="AO12" i="17" s="1"/>
  <c r="A23" i="31"/>
  <c r="E23" i="31" s="1"/>
  <c r="J23" i="31" s="1"/>
  <c r="A20" i="17" l="1"/>
  <c r="G20" i="17"/>
  <c r="L20" i="17"/>
  <c r="AM28" i="17"/>
  <c r="K28" i="17"/>
  <c r="F28" i="17"/>
  <c r="AL28" i="17"/>
  <c r="J28" i="17"/>
  <c r="D28" i="17"/>
  <c r="L28" i="17"/>
  <c r="G28" i="17"/>
  <c r="A28" i="17"/>
  <c r="AK28" i="17"/>
  <c r="AJ28" i="17" s="1"/>
  <c r="H28" i="17"/>
  <c r="C28" i="17"/>
  <c r="AX56" i="17"/>
  <c r="AL56" i="17"/>
  <c r="K56" i="17"/>
  <c r="G56" i="17"/>
  <c r="C56" i="17"/>
  <c r="AK56" i="17"/>
  <c r="AJ56" i="17" s="1"/>
  <c r="J56" i="17"/>
  <c r="F56" i="17"/>
  <c r="A56" i="17"/>
  <c r="BC56" i="17"/>
  <c r="AM56" i="17"/>
  <c r="L56" i="17"/>
  <c r="H56" i="17"/>
  <c r="D56" i="17"/>
  <c r="AD56" i="17"/>
  <c r="E56" i="17"/>
  <c r="I56" i="17"/>
  <c r="BC93" i="17"/>
  <c r="G93" i="17"/>
  <c r="AK93" i="17"/>
  <c r="AJ93" i="17" s="1"/>
  <c r="F93" i="17"/>
  <c r="K93" i="17"/>
  <c r="C93" i="17"/>
  <c r="J93" i="17"/>
  <c r="A93" i="17"/>
  <c r="AX13" i="17"/>
  <c r="AM13" i="17"/>
  <c r="L13" i="17"/>
  <c r="H13" i="17"/>
  <c r="D13" i="17"/>
  <c r="BC13" i="17"/>
  <c r="J13" i="17"/>
  <c r="A13" i="17"/>
  <c r="AL13" i="17"/>
  <c r="K13" i="17"/>
  <c r="G13" i="17"/>
  <c r="C13" i="17"/>
  <c r="AD13" i="17"/>
  <c r="I13" i="17"/>
  <c r="E13" i="17"/>
  <c r="AK13" i="17"/>
  <c r="AJ13" i="17" s="1"/>
  <c r="F13" i="17"/>
  <c r="AK24" i="17"/>
  <c r="J24" i="17"/>
  <c r="D24" i="17"/>
  <c r="BC24" i="17"/>
  <c r="AJ24" i="17"/>
  <c r="H24" i="17"/>
  <c r="C24" i="17"/>
  <c r="AL24" i="17"/>
  <c r="K24" i="17"/>
  <c r="F24" i="17"/>
  <c r="G24" i="17"/>
  <c r="A24" i="17"/>
  <c r="L24" i="17"/>
  <c r="E45" i="31"/>
  <c r="J45" i="31" s="1"/>
  <c r="C45" i="31"/>
  <c r="N45" i="31" s="1"/>
  <c r="AO33" i="17" s="1"/>
  <c r="B45" i="31"/>
  <c r="L45" i="31" s="1"/>
  <c r="AN33" i="17" s="1"/>
  <c r="D45" i="31"/>
  <c r="M45" i="31" s="1"/>
  <c r="AP33" i="17" s="1"/>
  <c r="AM44" i="17"/>
  <c r="AK44" i="17"/>
  <c r="AJ44" i="17" s="1"/>
  <c r="F44" i="17"/>
  <c r="K44" i="17"/>
  <c r="C44" i="17"/>
  <c r="G44" i="17"/>
  <c r="A44" i="17"/>
  <c r="J44" i="17"/>
  <c r="AX69" i="17"/>
  <c r="L69" i="17"/>
  <c r="F69" i="17"/>
  <c r="AM69" i="17"/>
  <c r="J69" i="17"/>
  <c r="E69" i="17"/>
  <c r="AL69" i="17"/>
  <c r="I69" i="17"/>
  <c r="D69" i="17"/>
  <c r="BC69" i="17"/>
  <c r="AD69" i="17"/>
  <c r="A69" i="17"/>
  <c r="H69" i="17"/>
  <c r="AX37" i="17"/>
  <c r="BC37" i="17"/>
  <c r="AK37" i="17"/>
  <c r="AJ37" i="17" s="1"/>
  <c r="J37" i="17"/>
  <c r="F37" i="17"/>
  <c r="A37" i="17"/>
  <c r="AD37" i="17"/>
  <c r="I37" i="17"/>
  <c r="E37" i="17"/>
  <c r="AL37" i="17"/>
  <c r="K37" i="17"/>
  <c r="G37" i="17"/>
  <c r="C37" i="17"/>
  <c r="H37" i="17"/>
  <c r="D37" i="17"/>
  <c r="L37" i="17"/>
  <c r="AM37" i="17"/>
  <c r="AM40" i="17"/>
  <c r="G40" i="17"/>
  <c r="AK40" i="17"/>
  <c r="AJ40" i="17" s="1"/>
  <c r="F40" i="17"/>
  <c r="J40" i="17"/>
  <c r="A40" i="17"/>
  <c r="K40" i="17"/>
  <c r="C40" i="17"/>
  <c r="AX48" i="17"/>
  <c r="BC48" i="17"/>
  <c r="AK48" i="17"/>
  <c r="AJ48" i="17" s="1"/>
  <c r="J48" i="17"/>
  <c r="F48" i="17"/>
  <c r="A48" i="17"/>
  <c r="AD48" i="17"/>
  <c r="I48" i="17"/>
  <c r="E48" i="17"/>
  <c r="AL48" i="17"/>
  <c r="K48" i="17"/>
  <c r="G48" i="17"/>
  <c r="C48" i="17"/>
  <c r="L48" i="17"/>
  <c r="H48" i="17"/>
  <c r="AM48" i="17"/>
  <c r="D48" i="17"/>
  <c r="AX52" i="17"/>
  <c r="AM52" i="17"/>
  <c r="L52" i="17"/>
  <c r="H52" i="17"/>
  <c r="D52" i="17"/>
  <c r="AL52" i="17"/>
  <c r="K52" i="17"/>
  <c r="G52" i="17"/>
  <c r="C52" i="17"/>
  <c r="AD52" i="17"/>
  <c r="I52" i="17"/>
  <c r="E52" i="17"/>
  <c r="A52" i="17"/>
  <c r="BC52" i="17"/>
  <c r="AK52" i="17"/>
  <c r="AJ52" i="17" s="1"/>
  <c r="F52" i="17"/>
  <c r="J52" i="17"/>
  <c r="AX61" i="17"/>
  <c r="AL61" i="17"/>
  <c r="I61" i="17"/>
  <c r="D61" i="17"/>
  <c r="BC61" i="17"/>
  <c r="AD61" i="17"/>
  <c r="H61" i="17"/>
  <c r="A61" i="17"/>
  <c r="L61" i="17"/>
  <c r="F61" i="17"/>
  <c r="AM61" i="17"/>
  <c r="E61" i="17"/>
  <c r="J61" i="17"/>
  <c r="AX73" i="17"/>
  <c r="AL73" i="17"/>
  <c r="I73" i="17"/>
  <c r="D73" i="17"/>
  <c r="BC73" i="17"/>
  <c r="AD73" i="17"/>
  <c r="H73" i="17"/>
  <c r="A73" i="17"/>
  <c r="L73" i="17"/>
  <c r="F73" i="17"/>
  <c r="AM73" i="17"/>
  <c r="E73" i="17"/>
  <c r="J73" i="17"/>
  <c r="E98" i="31"/>
  <c r="J98" i="31" s="1"/>
  <c r="B98" i="31"/>
  <c r="L98" i="31" s="1"/>
  <c r="AN86" i="17" s="1"/>
  <c r="B110" i="31"/>
  <c r="L110" i="31" s="1"/>
  <c r="AN98" i="17" s="1"/>
  <c r="E110" i="31"/>
  <c r="J110" i="31" s="1"/>
  <c r="B26" i="31"/>
  <c r="L26" i="31" s="1"/>
  <c r="AN14" i="17" s="1"/>
  <c r="D26" i="31"/>
  <c r="M26" i="31" s="1"/>
  <c r="AP14" i="17" s="1"/>
  <c r="C26" i="31"/>
  <c r="N26" i="31" s="1"/>
  <c r="AO14" i="17" s="1"/>
  <c r="E61" i="31"/>
  <c r="J61" i="31" s="1"/>
  <c r="C61" i="31"/>
  <c r="N61" i="31" s="1"/>
  <c r="AO49" i="17" s="1"/>
  <c r="B61" i="31"/>
  <c r="L61" i="31" s="1"/>
  <c r="AN49" i="17" s="1"/>
  <c r="C49" i="17" s="1"/>
  <c r="D61" i="31"/>
  <c r="M61" i="31" s="1"/>
  <c r="AP49" i="17" s="1"/>
  <c r="AM32" i="17"/>
  <c r="J32" i="17"/>
  <c r="D32" i="17"/>
  <c r="AK32" i="17"/>
  <c r="AJ32" i="17" s="1"/>
  <c r="H32" i="17"/>
  <c r="C32" i="17"/>
  <c r="K32" i="17"/>
  <c r="F32" i="17"/>
  <c r="L32" i="17"/>
  <c r="A32" i="17"/>
  <c r="G32" i="17"/>
  <c r="AX41" i="17"/>
  <c r="AD41" i="17"/>
  <c r="I41" i="17"/>
  <c r="E41" i="17"/>
  <c r="AM41" i="17"/>
  <c r="L41" i="17"/>
  <c r="H41" i="17"/>
  <c r="D41" i="17"/>
  <c r="BC41" i="17"/>
  <c r="AK41" i="17"/>
  <c r="AJ41" i="17" s="1"/>
  <c r="J41" i="17"/>
  <c r="F41" i="17"/>
  <c r="A41" i="17"/>
  <c r="C41" i="17"/>
  <c r="AL41" i="17"/>
  <c r="G41" i="17"/>
  <c r="K41" i="17"/>
  <c r="AX53" i="17"/>
  <c r="AL53" i="17"/>
  <c r="I53" i="17"/>
  <c r="D53" i="17"/>
  <c r="BC53" i="17"/>
  <c r="AD53" i="17"/>
  <c r="H53" i="17"/>
  <c r="A53" i="17"/>
  <c r="AM53" i="17"/>
  <c r="J53" i="17"/>
  <c r="E53" i="17"/>
  <c r="F53" i="17"/>
  <c r="L53" i="17"/>
  <c r="AX60" i="17"/>
  <c r="AM60" i="17"/>
  <c r="L60" i="17"/>
  <c r="H60" i="17"/>
  <c r="D60" i="17"/>
  <c r="AL60" i="17"/>
  <c r="K60" i="17"/>
  <c r="G60" i="17"/>
  <c r="C60" i="17"/>
  <c r="BC60" i="17"/>
  <c r="AK60" i="17"/>
  <c r="AJ60" i="17" s="1"/>
  <c r="J60" i="17"/>
  <c r="F60" i="17"/>
  <c r="A60" i="17"/>
  <c r="I60" i="17"/>
  <c r="E60" i="17"/>
  <c r="AD60" i="17"/>
  <c r="E77" i="31"/>
  <c r="J77" i="31" s="1"/>
  <c r="C77" i="31"/>
  <c r="N77" i="31" s="1"/>
  <c r="AO65" i="17" s="1"/>
  <c r="B77" i="31"/>
  <c r="L77" i="31" s="1"/>
  <c r="AN65" i="17" s="1"/>
  <c r="AK65" i="17" s="1"/>
  <c r="AJ65" i="17" s="1"/>
  <c r="D77" i="31"/>
  <c r="M77" i="31" s="1"/>
  <c r="AP65" i="17" s="1"/>
  <c r="AX72" i="17"/>
  <c r="AM72" i="17"/>
  <c r="L72" i="17"/>
  <c r="H72" i="17"/>
  <c r="D72" i="17"/>
  <c r="AL72" i="17"/>
  <c r="K72" i="17"/>
  <c r="G72" i="17"/>
  <c r="C72" i="17"/>
  <c r="BC72" i="17"/>
  <c r="AK72" i="17"/>
  <c r="AJ72" i="17" s="1"/>
  <c r="J72" i="17"/>
  <c r="F72" i="17"/>
  <c r="A72" i="17"/>
  <c r="I72" i="17"/>
  <c r="E72" i="17"/>
  <c r="AD72" i="17"/>
  <c r="AX82" i="17"/>
  <c r="AM82" i="17"/>
  <c r="L82" i="17"/>
  <c r="H82" i="17"/>
  <c r="D82" i="17"/>
  <c r="AL82" i="17"/>
  <c r="K82" i="17"/>
  <c r="G82" i="17"/>
  <c r="C82" i="17"/>
  <c r="BC82" i="17"/>
  <c r="AK82" i="17"/>
  <c r="AJ82" i="17" s="1"/>
  <c r="J82" i="17"/>
  <c r="F82" i="17"/>
  <c r="A82" i="17"/>
  <c r="E82" i="17"/>
  <c r="AD82" i="17"/>
  <c r="I82" i="17"/>
  <c r="E101" i="31"/>
  <c r="J101" i="31" s="1"/>
  <c r="C101" i="31"/>
  <c r="N101" i="31" s="1"/>
  <c r="AO89" i="17" s="1"/>
  <c r="B101" i="31"/>
  <c r="L101" i="31" s="1"/>
  <c r="AN89" i="17" s="1"/>
  <c r="AD89" i="17" s="1"/>
  <c r="D101" i="31"/>
  <c r="M101" i="31" s="1"/>
  <c r="AP89" i="17" s="1"/>
  <c r="BC16" i="17"/>
  <c r="L16" i="17"/>
  <c r="F16" i="17"/>
  <c r="K16" i="17"/>
  <c r="C16" i="17"/>
  <c r="AL16" i="17"/>
  <c r="G16" i="17"/>
  <c r="H16" i="17"/>
  <c r="A16" i="17"/>
  <c r="AX64" i="17"/>
  <c r="AL64" i="17"/>
  <c r="K64" i="17"/>
  <c r="G64" i="17"/>
  <c r="C64" i="17"/>
  <c r="BC64" i="17"/>
  <c r="AK64" i="17"/>
  <c r="AJ64" i="17" s="1"/>
  <c r="J64" i="17"/>
  <c r="F64" i="17"/>
  <c r="A64" i="17"/>
  <c r="AD64" i="17"/>
  <c r="I64" i="17"/>
  <c r="E64" i="17"/>
  <c r="AM64" i="17"/>
  <c r="L64" i="17"/>
  <c r="D64" i="17"/>
  <c r="H64" i="17"/>
  <c r="AX68" i="17"/>
  <c r="BC68" i="17"/>
  <c r="AK68" i="17"/>
  <c r="AJ68" i="17" s="1"/>
  <c r="J68" i="17"/>
  <c r="F68" i="17"/>
  <c r="A68" i="17"/>
  <c r="AD68" i="17"/>
  <c r="I68" i="17"/>
  <c r="E68" i="17"/>
  <c r="AM68" i="17"/>
  <c r="L68" i="17"/>
  <c r="H68" i="17"/>
  <c r="D68" i="17"/>
  <c r="K68" i="17"/>
  <c r="G68" i="17"/>
  <c r="AL68" i="17"/>
  <c r="C68" i="17"/>
  <c r="AX77" i="17"/>
  <c r="BC77" i="17"/>
  <c r="AD77" i="17"/>
  <c r="H77" i="17"/>
  <c r="A77" i="17"/>
  <c r="L77" i="17"/>
  <c r="F77" i="17"/>
  <c r="I77" i="17"/>
  <c r="AM77" i="17"/>
  <c r="E77" i="17"/>
  <c r="AL77" i="17"/>
  <c r="D77" i="17"/>
  <c r="J77" i="17"/>
  <c r="E29" i="31"/>
  <c r="J29" i="31" s="1"/>
  <c r="C29" i="31"/>
  <c r="N29" i="31" s="1"/>
  <c r="AO17" i="17" s="1"/>
  <c r="B29" i="31"/>
  <c r="L29" i="31" s="1"/>
  <c r="AN17" i="17" s="1"/>
  <c r="D29" i="31"/>
  <c r="M29" i="31" s="1"/>
  <c r="AP17" i="17" s="1"/>
  <c r="AM36" i="17"/>
  <c r="J36" i="17"/>
  <c r="A36" i="17"/>
  <c r="G36" i="17"/>
  <c r="K36" i="17"/>
  <c r="C36" i="17"/>
  <c r="AK36" i="17"/>
  <c r="AJ36" i="17" s="1"/>
  <c r="F36" i="17"/>
  <c r="K15" i="17"/>
  <c r="F15" i="17"/>
  <c r="C15" i="17"/>
  <c r="AM15" i="17"/>
  <c r="J15" i="17"/>
  <c r="E15" i="17"/>
  <c r="I15" i="17"/>
  <c r="AD15" i="17"/>
  <c r="G15" i="17"/>
  <c r="A15" i="17"/>
  <c r="AK15" i="17"/>
  <c r="AJ15" i="17" s="1"/>
  <c r="AX21" i="17"/>
  <c r="BC21" i="17"/>
  <c r="AK21" i="17"/>
  <c r="AJ21" i="17" s="1"/>
  <c r="J21" i="17"/>
  <c r="F21" i="17"/>
  <c r="A21" i="17"/>
  <c r="AD21" i="17"/>
  <c r="I21" i="17"/>
  <c r="E21" i="17"/>
  <c r="AL21" i="17"/>
  <c r="K21" i="17"/>
  <c r="G21" i="17"/>
  <c r="C21" i="17"/>
  <c r="D21" i="17"/>
  <c r="AM21" i="17"/>
  <c r="H21" i="17"/>
  <c r="L21" i="17"/>
  <c r="E97" i="31"/>
  <c r="J97" i="31" s="1"/>
  <c r="C97" i="31"/>
  <c r="N97" i="31" s="1"/>
  <c r="AO85" i="17" s="1"/>
  <c r="B97" i="31"/>
  <c r="L97" i="31" s="1"/>
  <c r="AN85" i="17" s="1"/>
  <c r="AD85" i="17" s="1"/>
  <c r="D97" i="31"/>
  <c r="M97" i="31" s="1"/>
  <c r="AP85" i="17" s="1"/>
  <c r="E104" i="31"/>
  <c r="J104" i="31" s="1"/>
  <c r="D104" i="31"/>
  <c r="M104" i="31" s="1"/>
  <c r="AP92" i="17" s="1"/>
  <c r="C104" i="31"/>
  <c r="N104" i="31" s="1"/>
  <c r="AO92" i="17" s="1"/>
  <c r="E109" i="31"/>
  <c r="J109" i="31" s="1"/>
  <c r="C109" i="31"/>
  <c r="N109" i="31" s="1"/>
  <c r="AO97" i="17" s="1"/>
  <c r="B109" i="31"/>
  <c r="L109" i="31" s="1"/>
  <c r="AN97" i="17" s="1"/>
  <c r="AD97" i="17" s="1"/>
  <c r="D109" i="31"/>
  <c r="M109" i="31" s="1"/>
  <c r="AP97" i="17" s="1"/>
  <c r="B37" i="31"/>
  <c r="L37" i="31" s="1"/>
  <c r="AN25" i="17" s="1"/>
  <c r="C41" i="31"/>
  <c r="N41" i="31" s="1"/>
  <c r="AO29" i="17" s="1"/>
  <c r="C57" i="31"/>
  <c r="N57" i="31" s="1"/>
  <c r="AO45" i="17" s="1"/>
  <c r="B69" i="31"/>
  <c r="L69" i="31" s="1"/>
  <c r="AN57" i="17" s="1"/>
  <c r="C57" i="17" s="1"/>
  <c r="B93" i="31"/>
  <c r="L93" i="31" s="1"/>
  <c r="AN81" i="17" s="1"/>
  <c r="I81" i="17" s="1"/>
  <c r="C65" i="31"/>
  <c r="N65" i="31" s="1"/>
  <c r="AO53" i="17" s="1"/>
  <c r="D69" i="31"/>
  <c r="M69" i="31" s="1"/>
  <c r="AP57" i="17" s="1"/>
  <c r="C81" i="31"/>
  <c r="N81" i="31" s="1"/>
  <c r="AO69" i="17" s="1"/>
  <c r="D85" i="31"/>
  <c r="M85" i="31" s="1"/>
  <c r="AP73" i="17" s="1"/>
  <c r="D92" i="31"/>
  <c r="M92" i="31" s="1"/>
  <c r="AP80" i="17" s="1"/>
  <c r="D93" i="31"/>
  <c r="M93" i="31" s="1"/>
  <c r="AP81" i="17" s="1"/>
  <c r="C105" i="31"/>
  <c r="N105" i="31" s="1"/>
  <c r="AO93" i="17" s="1"/>
  <c r="D112" i="31"/>
  <c r="M112" i="31" s="1"/>
  <c r="AP100" i="17" s="1"/>
  <c r="D27" i="31"/>
  <c r="M27" i="31" s="1"/>
  <c r="AP15" i="17" s="1"/>
  <c r="D33" i="31"/>
  <c r="M33" i="31" s="1"/>
  <c r="AP21" i="17" s="1"/>
  <c r="B41" i="31"/>
  <c r="L41" i="31" s="1"/>
  <c r="AN29" i="17" s="1"/>
  <c r="D49" i="31"/>
  <c r="M49" i="31" s="1"/>
  <c r="AP37" i="17" s="1"/>
  <c r="B57" i="31"/>
  <c r="L57" i="31" s="1"/>
  <c r="AN45" i="17" s="1"/>
  <c r="D65" i="31"/>
  <c r="M65" i="31" s="1"/>
  <c r="AP53" i="17" s="1"/>
  <c r="D81" i="31"/>
  <c r="M81" i="31" s="1"/>
  <c r="AP69" i="17" s="1"/>
  <c r="C96" i="31"/>
  <c r="N96" i="31" s="1"/>
  <c r="AO84" i="17" s="1"/>
  <c r="D105" i="31"/>
  <c r="M105" i="31" s="1"/>
  <c r="AP93" i="17" s="1"/>
  <c r="AM20" i="17"/>
  <c r="AD20" i="17"/>
  <c r="I20" i="17"/>
  <c r="E20" i="17"/>
  <c r="AX20" i="17"/>
  <c r="AK49" i="17"/>
  <c r="F14" i="17"/>
  <c r="L14" i="17"/>
  <c r="BC15" i="17"/>
  <c r="AL15" i="17"/>
  <c r="L15" i="17"/>
  <c r="H15" i="17"/>
  <c r="D15" i="17"/>
  <c r="AX15" i="17"/>
  <c r="D16" i="17"/>
  <c r="J16" i="17"/>
  <c r="AK16" i="17"/>
  <c r="AJ16" i="17" s="1"/>
  <c r="C20" i="17"/>
  <c r="H20" i="17"/>
  <c r="AJ20" i="17"/>
  <c r="AM24" i="17"/>
  <c r="AD24" i="17"/>
  <c r="I24" i="17"/>
  <c r="E24" i="17"/>
  <c r="AX24" i="17"/>
  <c r="AK14" i="17"/>
  <c r="AJ14" i="17" s="1"/>
  <c r="K14" i="17"/>
  <c r="G14" i="17"/>
  <c r="C14" i="17"/>
  <c r="AX14" i="17"/>
  <c r="D20" i="17"/>
  <c r="J20" i="17"/>
  <c r="AK20" i="17"/>
  <c r="BC20" i="17"/>
  <c r="AM16" i="17"/>
  <c r="AD16" i="17"/>
  <c r="I16" i="17"/>
  <c r="E16" i="17"/>
  <c r="AX16" i="17"/>
  <c r="F20" i="17"/>
  <c r="K20" i="17"/>
  <c r="AL20" i="17"/>
  <c r="AX28" i="17"/>
  <c r="AX32" i="17"/>
  <c r="AX36" i="17"/>
  <c r="AX40" i="17"/>
  <c r="AX44" i="17"/>
  <c r="BC28" i="17"/>
  <c r="AL32" i="17"/>
  <c r="BC32" i="17"/>
  <c r="D36" i="17"/>
  <c r="H36" i="17"/>
  <c r="L36" i="17"/>
  <c r="AL36" i="17"/>
  <c r="BC36" i="17"/>
  <c r="D40" i="17"/>
  <c r="H40" i="17"/>
  <c r="L40" i="17"/>
  <c r="AL40" i="17"/>
  <c r="BC40" i="17"/>
  <c r="D44" i="17"/>
  <c r="H44" i="17"/>
  <c r="L44" i="17"/>
  <c r="AL44" i="17"/>
  <c r="BC44" i="17"/>
  <c r="E28" i="17"/>
  <c r="I28" i="17"/>
  <c r="AD28" i="17"/>
  <c r="E32" i="17"/>
  <c r="I32" i="17"/>
  <c r="AD32" i="17"/>
  <c r="E36" i="17"/>
  <c r="I36" i="17"/>
  <c r="AD36" i="17"/>
  <c r="E40" i="17"/>
  <c r="I40" i="17"/>
  <c r="AD40" i="17"/>
  <c r="E44" i="17"/>
  <c r="I44" i="17"/>
  <c r="AD44" i="17"/>
  <c r="C53" i="17"/>
  <c r="G53" i="17"/>
  <c r="K53" i="17"/>
  <c r="AK53" i="17"/>
  <c r="AJ53" i="17" s="1"/>
  <c r="C61" i="17"/>
  <c r="G61" i="17"/>
  <c r="K61" i="17"/>
  <c r="AK61" i="17"/>
  <c r="AJ61" i="17" s="1"/>
  <c r="C69" i="17"/>
  <c r="G69" i="17"/>
  <c r="K69" i="17"/>
  <c r="AK69" i="17"/>
  <c r="AJ69" i="17" s="1"/>
  <c r="C73" i="17"/>
  <c r="G73" i="17"/>
  <c r="K73" i="17"/>
  <c r="AK73" i="17"/>
  <c r="AJ73" i="17" s="1"/>
  <c r="C77" i="17"/>
  <c r="G77" i="17"/>
  <c r="K77" i="17"/>
  <c r="AK77" i="17"/>
  <c r="AJ77" i="17" s="1"/>
  <c r="E93" i="17"/>
  <c r="I93" i="17"/>
  <c r="AD93" i="17"/>
  <c r="AM93" i="17"/>
  <c r="E97" i="17"/>
  <c r="AX93" i="17"/>
  <c r="AX97" i="17"/>
  <c r="D93" i="17"/>
  <c r="H93" i="17"/>
  <c r="L93" i="17"/>
  <c r="AL93" i="17"/>
  <c r="B23" i="31"/>
  <c r="L23" i="31" s="1"/>
  <c r="AN11" i="17" s="1"/>
  <c r="A11" i="17" s="1"/>
  <c r="C23" i="31"/>
  <c r="N23" i="31" s="1"/>
  <c r="AO11" i="17" s="1"/>
  <c r="D23" i="31"/>
  <c r="M23" i="31" s="1"/>
  <c r="AP11" i="17" s="1"/>
  <c r="C86" i="31"/>
  <c r="N86" i="31" s="1"/>
  <c r="AO74" i="17" s="1"/>
  <c r="D86" i="31"/>
  <c r="M86" i="31" s="1"/>
  <c r="AP74" i="17" s="1"/>
  <c r="B107" i="31"/>
  <c r="L107" i="31" s="1"/>
  <c r="AN95" i="17" s="1"/>
  <c r="AK95" i="17" s="1"/>
  <c r="AJ95" i="17" s="1"/>
  <c r="C107" i="31"/>
  <c r="N107" i="31" s="1"/>
  <c r="AO95" i="17" s="1"/>
  <c r="E25" i="31"/>
  <c r="J25" i="31" s="1"/>
  <c r="B30" i="31"/>
  <c r="L30" i="31" s="1"/>
  <c r="AN18" i="17" s="1"/>
  <c r="G18" i="17" s="1"/>
  <c r="B31" i="31"/>
  <c r="L31" i="31" s="1"/>
  <c r="AN19" i="17" s="1"/>
  <c r="AL19" i="17" s="1"/>
  <c r="C32" i="31"/>
  <c r="N32" i="31" s="1"/>
  <c r="AO20" i="17" s="1"/>
  <c r="B34" i="31"/>
  <c r="L34" i="31" s="1"/>
  <c r="AN22" i="17" s="1"/>
  <c r="F22" i="17" s="1"/>
  <c r="B42" i="31"/>
  <c r="L42" i="31" s="1"/>
  <c r="AN30" i="17" s="1"/>
  <c r="B43" i="31"/>
  <c r="L43" i="31" s="1"/>
  <c r="AN31" i="17" s="1"/>
  <c r="H31" i="17" s="1"/>
  <c r="C44" i="31"/>
  <c r="N44" i="31" s="1"/>
  <c r="AO32" i="17" s="1"/>
  <c r="B46" i="31"/>
  <c r="L46" i="31" s="1"/>
  <c r="AN34" i="17" s="1"/>
  <c r="AX34" i="17" s="1"/>
  <c r="B54" i="31"/>
  <c r="L54" i="31" s="1"/>
  <c r="AN42" i="17" s="1"/>
  <c r="K42" i="17" s="1"/>
  <c r="B55" i="31"/>
  <c r="L55" i="31" s="1"/>
  <c r="AN43" i="17" s="1"/>
  <c r="H43" i="17" s="1"/>
  <c r="B62" i="31"/>
  <c r="L62" i="31" s="1"/>
  <c r="AN50" i="17" s="1"/>
  <c r="AL50" i="17" s="1"/>
  <c r="B63" i="31"/>
  <c r="L63" i="31" s="1"/>
  <c r="AN51" i="17" s="1"/>
  <c r="AD51" i="17" s="1"/>
  <c r="C64" i="31"/>
  <c r="N64" i="31" s="1"/>
  <c r="AO52" i="17" s="1"/>
  <c r="B66" i="31"/>
  <c r="L66" i="31" s="1"/>
  <c r="AN54" i="17" s="1"/>
  <c r="G54" i="17" s="1"/>
  <c r="B75" i="31"/>
  <c r="L75" i="31" s="1"/>
  <c r="AN63" i="17" s="1"/>
  <c r="H63" i="17" s="1"/>
  <c r="C76" i="31"/>
  <c r="N76" i="31" s="1"/>
  <c r="AO64" i="17" s="1"/>
  <c r="B83" i="31"/>
  <c r="L83" i="31" s="1"/>
  <c r="AN71" i="17" s="1"/>
  <c r="C84" i="31"/>
  <c r="N84" i="31" s="1"/>
  <c r="AO72" i="17" s="1"/>
  <c r="B95" i="31"/>
  <c r="L95" i="31" s="1"/>
  <c r="AN83" i="17" s="1"/>
  <c r="C83" i="17" s="1"/>
  <c r="C95" i="31"/>
  <c r="N95" i="31" s="1"/>
  <c r="AO83" i="17" s="1"/>
  <c r="C106" i="31"/>
  <c r="N106" i="31" s="1"/>
  <c r="AO94" i="17" s="1"/>
  <c r="D106" i="31"/>
  <c r="M106" i="31" s="1"/>
  <c r="AP94" i="17" s="1"/>
  <c r="D107" i="31"/>
  <c r="M107" i="31" s="1"/>
  <c r="AP95" i="17" s="1"/>
  <c r="E26" i="31"/>
  <c r="J26" i="31" s="1"/>
  <c r="C34" i="31"/>
  <c r="N34" i="31" s="1"/>
  <c r="AO22" i="17" s="1"/>
  <c r="D35" i="31"/>
  <c r="M35" i="31" s="1"/>
  <c r="AP23" i="17" s="1"/>
  <c r="D36" i="31"/>
  <c r="M36" i="31" s="1"/>
  <c r="AP24" i="17" s="1"/>
  <c r="C42" i="31"/>
  <c r="N42" i="31" s="1"/>
  <c r="AO30" i="17" s="1"/>
  <c r="D43" i="31"/>
  <c r="M43" i="31" s="1"/>
  <c r="AP31" i="17" s="1"/>
  <c r="D44" i="31"/>
  <c r="M44" i="31" s="1"/>
  <c r="AP32" i="17" s="1"/>
  <c r="C50" i="31"/>
  <c r="N50" i="31" s="1"/>
  <c r="AO38" i="17" s="1"/>
  <c r="D51" i="31"/>
  <c r="M51" i="31" s="1"/>
  <c r="AP39" i="17" s="1"/>
  <c r="D52" i="31"/>
  <c r="M52" i="31" s="1"/>
  <c r="AP40" i="17" s="1"/>
  <c r="C54" i="31"/>
  <c r="N54" i="31" s="1"/>
  <c r="AO42" i="17" s="1"/>
  <c r="D24" i="31"/>
  <c r="M24" i="31" s="1"/>
  <c r="AP12" i="17" s="1"/>
  <c r="C25" i="31"/>
  <c r="N25" i="31" s="1"/>
  <c r="AO13" i="17" s="1"/>
  <c r="E28" i="31"/>
  <c r="J28" i="31" s="1"/>
  <c r="E30" i="31"/>
  <c r="J30" i="31" s="1"/>
  <c r="E31" i="31"/>
  <c r="J31" i="31" s="1"/>
  <c r="E32" i="31"/>
  <c r="J32" i="31" s="1"/>
  <c r="E34" i="31"/>
  <c r="J34" i="31" s="1"/>
  <c r="E35" i="31"/>
  <c r="J35" i="31" s="1"/>
  <c r="E36" i="31"/>
  <c r="J36" i="31" s="1"/>
  <c r="E38" i="31"/>
  <c r="J38" i="31" s="1"/>
  <c r="E39" i="31"/>
  <c r="J39" i="31" s="1"/>
  <c r="E40" i="31"/>
  <c r="J40" i="31" s="1"/>
  <c r="E42" i="31"/>
  <c r="J42" i="31" s="1"/>
  <c r="E43" i="31"/>
  <c r="J43" i="31" s="1"/>
  <c r="E44" i="31"/>
  <c r="J44" i="31" s="1"/>
  <c r="E46" i="31"/>
  <c r="J46" i="31" s="1"/>
  <c r="E47" i="31"/>
  <c r="J47" i="31" s="1"/>
  <c r="E48" i="31"/>
  <c r="J48" i="31" s="1"/>
  <c r="E50" i="31"/>
  <c r="J50" i="31" s="1"/>
  <c r="E51" i="31"/>
  <c r="J51" i="31" s="1"/>
  <c r="E52" i="31"/>
  <c r="J52" i="31" s="1"/>
  <c r="E54" i="31"/>
  <c r="J54" i="31" s="1"/>
  <c r="E55" i="31"/>
  <c r="J55" i="31" s="1"/>
  <c r="E56" i="31"/>
  <c r="J56" i="31" s="1"/>
  <c r="E58" i="31"/>
  <c r="J58" i="31" s="1"/>
  <c r="E59" i="31"/>
  <c r="J59" i="31" s="1"/>
  <c r="E60" i="31"/>
  <c r="J60" i="31" s="1"/>
  <c r="E62" i="31"/>
  <c r="J62" i="31" s="1"/>
  <c r="E63" i="31"/>
  <c r="J63" i="31" s="1"/>
  <c r="E64" i="31"/>
  <c r="J64" i="31" s="1"/>
  <c r="E66" i="31"/>
  <c r="J66" i="31" s="1"/>
  <c r="E67" i="31"/>
  <c r="J67" i="31" s="1"/>
  <c r="E68" i="31"/>
  <c r="J68" i="31" s="1"/>
  <c r="E70" i="31"/>
  <c r="J70" i="31" s="1"/>
  <c r="E71" i="31"/>
  <c r="J71" i="31" s="1"/>
  <c r="E72" i="31"/>
  <c r="J72" i="31" s="1"/>
  <c r="E74" i="31"/>
  <c r="J74" i="31" s="1"/>
  <c r="E75" i="31"/>
  <c r="J75" i="31" s="1"/>
  <c r="E76" i="31"/>
  <c r="J76" i="31" s="1"/>
  <c r="E78" i="31"/>
  <c r="J78" i="31" s="1"/>
  <c r="E79" i="31"/>
  <c r="J79" i="31" s="1"/>
  <c r="E80" i="31"/>
  <c r="J80" i="31" s="1"/>
  <c r="E82" i="31"/>
  <c r="J82" i="31" s="1"/>
  <c r="E83" i="31"/>
  <c r="J83" i="31" s="1"/>
  <c r="E84" i="31"/>
  <c r="J84" i="31" s="1"/>
  <c r="B87" i="31"/>
  <c r="L87" i="31" s="1"/>
  <c r="AN75" i="17" s="1"/>
  <c r="L75" i="17" s="1"/>
  <c r="C87" i="31"/>
  <c r="N87" i="31" s="1"/>
  <c r="AO75" i="17" s="1"/>
  <c r="E95" i="31"/>
  <c r="J95" i="31" s="1"/>
  <c r="C98" i="31"/>
  <c r="N98" i="31" s="1"/>
  <c r="AO86" i="17" s="1"/>
  <c r="D98" i="31"/>
  <c r="M98" i="31" s="1"/>
  <c r="AP86" i="17" s="1"/>
  <c r="B103" i="31"/>
  <c r="L103" i="31" s="1"/>
  <c r="AN91" i="17" s="1"/>
  <c r="C91" i="17" s="1"/>
  <c r="C103" i="31"/>
  <c r="N103" i="31" s="1"/>
  <c r="AO91" i="17" s="1"/>
  <c r="E106" i="31"/>
  <c r="J106" i="31" s="1"/>
  <c r="E24" i="31"/>
  <c r="J24" i="31" s="1"/>
  <c r="B91" i="31"/>
  <c r="L91" i="31" s="1"/>
  <c r="AN79" i="17" s="1"/>
  <c r="G79" i="17" s="1"/>
  <c r="C91" i="31"/>
  <c r="N91" i="31" s="1"/>
  <c r="AO79" i="17" s="1"/>
  <c r="B35" i="31"/>
  <c r="L35" i="31" s="1"/>
  <c r="AN23" i="17" s="1"/>
  <c r="J23" i="17" s="1"/>
  <c r="C36" i="31"/>
  <c r="N36" i="31" s="1"/>
  <c r="AO24" i="17" s="1"/>
  <c r="B38" i="31"/>
  <c r="L38" i="31" s="1"/>
  <c r="AN26" i="17" s="1"/>
  <c r="C40" i="31"/>
  <c r="N40" i="31" s="1"/>
  <c r="AO28" i="17" s="1"/>
  <c r="B51" i="31"/>
  <c r="L51" i="31" s="1"/>
  <c r="AN39" i="17" s="1"/>
  <c r="L39" i="17" s="1"/>
  <c r="C52" i="31"/>
  <c r="N52" i="31" s="1"/>
  <c r="AO40" i="17" s="1"/>
  <c r="C56" i="31"/>
  <c r="N56" i="31" s="1"/>
  <c r="AO44" i="17" s="1"/>
  <c r="B71" i="31"/>
  <c r="L71" i="31" s="1"/>
  <c r="AN59" i="17" s="1"/>
  <c r="AL59" i="17" s="1"/>
  <c r="C72" i="31"/>
  <c r="N72" i="31" s="1"/>
  <c r="AO60" i="17" s="1"/>
  <c r="B74" i="31"/>
  <c r="L74" i="31" s="1"/>
  <c r="AN62" i="17" s="1"/>
  <c r="AL62" i="17" s="1"/>
  <c r="B82" i="31"/>
  <c r="L82" i="31" s="1"/>
  <c r="AN70" i="17" s="1"/>
  <c r="C102" i="31"/>
  <c r="N102" i="31" s="1"/>
  <c r="AO90" i="17" s="1"/>
  <c r="D102" i="31"/>
  <c r="M102" i="31" s="1"/>
  <c r="AP90" i="17" s="1"/>
  <c r="B24" i="31"/>
  <c r="L24" i="31" s="1"/>
  <c r="AN12" i="17" s="1"/>
  <c r="K12" i="17" s="1"/>
  <c r="C28" i="31"/>
  <c r="N28" i="31" s="1"/>
  <c r="AO16" i="17" s="1"/>
  <c r="B39" i="31"/>
  <c r="L39" i="31" s="1"/>
  <c r="AN27" i="17" s="1"/>
  <c r="F27" i="17" s="1"/>
  <c r="B47" i="31"/>
  <c r="L47" i="31" s="1"/>
  <c r="AN35" i="17" s="1"/>
  <c r="BC35" i="17" s="1"/>
  <c r="C48" i="31"/>
  <c r="N48" i="31" s="1"/>
  <c r="AO36" i="17" s="1"/>
  <c r="B50" i="31"/>
  <c r="L50" i="31" s="1"/>
  <c r="AN38" i="17" s="1"/>
  <c r="AX38" i="17" s="1"/>
  <c r="B58" i="31"/>
  <c r="L58" i="31" s="1"/>
  <c r="AN46" i="17" s="1"/>
  <c r="AX46" i="17" s="1"/>
  <c r="B59" i="31"/>
  <c r="L59" i="31" s="1"/>
  <c r="AN47" i="17" s="1"/>
  <c r="L47" i="17" s="1"/>
  <c r="C60" i="31"/>
  <c r="N60" i="31" s="1"/>
  <c r="AO48" i="17" s="1"/>
  <c r="B67" i="31"/>
  <c r="L67" i="31" s="1"/>
  <c r="AN55" i="17" s="1"/>
  <c r="C68" i="31"/>
  <c r="N68" i="31" s="1"/>
  <c r="AO56" i="17" s="1"/>
  <c r="B70" i="31"/>
  <c r="L70" i="31" s="1"/>
  <c r="AN58" i="17" s="1"/>
  <c r="K58" i="17" s="1"/>
  <c r="B78" i="31"/>
  <c r="L78" i="31" s="1"/>
  <c r="AN66" i="17" s="1"/>
  <c r="AX66" i="17" s="1"/>
  <c r="B79" i="31"/>
  <c r="L79" i="31" s="1"/>
  <c r="AN67" i="17" s="1"/>
  <c r="BC67" i="17" s="1"/>
  <c r="C80" i="31"/>
  <c r="N80" i="31" s="1"/>
  <c r="AO68" i="17" s="1"/>
  <c r="B86" i="31"/>
  <c r="L86" i="31" s="1"/>
  <c r="AN74" i="17" s="1"/>
  <c r="D74" i="17" s="1"/>
  <c r="C90" i="31"/>
  <c r="N90" i="31" s="1"/>
  <c r="AO78" i="17" s="1"/>
  <c r="D90" i="31"/>
  <c r="M90" i="31" s="1"/>
  <c r="AP78" i="17" s="1"/>
  <c r="D91" i="31"/>
  <c r="M91" i="31" s="1"/>
  <c r="AP79" i="17" s="1"/>
  <c r="B102" i="31"/>
  <c r="L102" i="31" s="1"/>
  <c r="AN90" i="17" s="1"/>
  <c r="B111" i="31"/>
  <c r="L111" i="31" s="1"/>
  <c r="AN99" i="17" s="1"/>
  <c r="C111" i="31"/>
  <c r="N111" i="31" s="1"/>
  <c r="AO99" i="17" s="1"/>
  <c r="D28" i="31"/>
  <c r="M28" i="31" s="1"/>
  <c r="AP16" i="17" s="1"/>
  <c r="C30" i="31"/>
  <c r="N30" i="31" s="1"/>
  <c r="AO18" i="17" s="1"/>
  <c r="D31" i="31"/>
  <c r="M31" i="31" s="1"/>
  <c r="AP19" i="17" s="1"/>
  <c r="D32" i="31"/>
  <c r="M32" i="31" s="1"/>
  <c r="AP20" i="17" s="1"/>
  <c r="C38" i="31"/>
  <c r="N38" i="31" s="1"/>
  <c r="AO26" i="17" s="1"/>
  <c r="D39" i="31"/>
  <c r="M39" i="31" s="1"/>
  <c r="AP27" i="17" s="1"/>
  <c r="D40" i="31"/>
  <c r="M40" i="31" s="1"/>
  <c r="AP28" i="17" s="1"/>
  <c r="C46" i="31"/>
  <c r="N46" i="31" s="1"/>
  <c r="AO34" i="17" s="1"/>
  <c r="D47" i="31"/>
  <c r="M47" i="31" s="1"/>
  <c r="AP35" i="17" s="1"/>
  <c r="D48" i="31"/>
  <c r="M48" i="31" s="1"/>
  <c r="AP36" i="17" s="1"/>
  <c r="D55" i="31"/>
  <c r="M55" i="31" s="1"/>
  <c r="AP43" i="17" s="1"/>
  <c r="D56" i="31"/>
  <c r="M56" i="31" s="1"/>
  <c r="AP44" i="17" s="1"/>
  <c r="C58" i="31"/>
  <c r="N58" i="31" s="1"/>
  <c r="AO46" i="17" s="1"/>
  <c r="D59" i="31"/>
  <c r="M59" i="31" s="1"/>
  <c r="AP47" i="17" s="1"/>
  <c r="D60" i="31"/>
  <c r="M60" i="31" s="1"/>
  <c r="AP48" i="17" s="1"/>
  <c r="C62" i="31"/>
  <c r="N62" i="31" s="1"/>
  <c r="AO50" i="17" s="1"/>
  <c r="D63" i="31"/>
  <c r="M63" i="31" s="1"/>
  <c r="AP51" i="17" s="1"/>
  <c r="D64" i="31"/>
  <c r="M64" i="31" s="1"/>
  <c r="AP52" i="17" s="1"/>
  <c r="C66" i="31"/>
  <c r="N66" i="31" s="1"/>
  <c r="AO54" i="17" s="1"/>
  <c r="D67" i="31"/>
  <c r="M67" i="31" s="1"/>
  <c r="AP55" i="17" s="1"/>
  <c r="D68" i="31"/>
  <c r="M68" i="31" s="1"/>
  <c r="AP56" i="17" s="1"/>
  <c r="C70" i="31"/>
  <c r="N70" i="31" s="1"/>
  <c r="AO58" i="17" s="1"/>
  <c r="D71" i="31"/>
  <c r="M71" i="31" s="1"/>
  <c r="AP59" i="17" s="1"/>
  <c r="D72" i="31"/>
  <c r="M72" i="31" s="1"/>
  <c r="AP60" i="17" s="1"/>
  <c r="C74" i="31"/>
  <c r="N74" i="31" s="1"/>
  <c r="AO62" i="17" s="1"/>
  <c r="D75" i="31"/>
  <c r="M75" i="31" s="1"/>
  <c r="AP63" i="17" s="1"/>
  <c r="D76" i="31"/>
  <c r="M76" i="31" s="1"/>
  <c r="AP64" i="17" s="1"/>
  <c r="C78" i="31"/>
  <c r="N78" i="31" s="1"/>
  <c r="AO66" i="17" s="1"/>
  <c r="D79" i="31"/>
  <c r="M79" i="31" s="1"/>
  <c r="AP67" i="17" s="1"/>
  <c r="D80" i="31"/>
  <c r="M80" i="31" s="1"/>
  <c r="AP68" i="17" s="1"/>
  <c r="C82" i="31"/>
  <c r="N82" i="31" s="1"/>
  <c r="AO70" i="17" s="1"/>
  <c r="D83" i="31"/>
  <c r="M83" i="31" s="1"/>
  <c r="AP71" i="17" s="1"/>
  <c r="D84" i="31"/>
  <c r="M84" i="31" s="1"/>
  <c r="AP72" i="17" s="1"/>
  <c r="E86" i="31"/>
  <c r="J86" i="31" s="1"/>
  <c r="B90" i="31"/>
  <c r="L90" i="31" s="1"/>
  <c r="AN78" i="17" s="1"/>
  <c r="D78" i="17" s="1"/>
  <c r="E91" i="31"/>
  <c r="J91" i="31" s="1"/>
  <c r="C94" i="31"/>
  <c r="N94" i="31" s="1"/>
  <c r="AO82" i="17" s="1"/>
  <c r="D94" i="31"/>
  <c r="M94" i="31" s="1"/>
  <c r="AP82" i="17" s="1"/>
  <c r="D95" i="31"/>
  <c r="M95" i="31" s="1"/>
  <c r="AP83" i="17" s="1"/>
  <c r="B99" i="31"/>
  <c r="L99" i="31" s="1"/>
  <c r="AN87" i="17" s="1"/>
  <c r="AK87" i="17" s="1"/>
  <c r="AJ87" i="17" s="1"/>
  <c r="C99" i="31"/>
  <c r="N99" i="31" s="1"/>
  <c r="AO87" i="17" s="1"/>
  <c r="E102" i="31"/>
  <c r="J102" i="31" s="1"/>
  <c r="B106" i="31"/>
  <c r="L106" i="31" s="1"/>
  <c r="AN94" i="17" s="1"/>
  <c r="E107" i="31"/>
  <c r="J107" i="31" s="1"/>
  <c r="C110" i="31"/>
  <c r="N110" i="31" s="1"/>
  <c r="AO98" i="17" s="1"/>
  <c r="D110" i="31"/>
  <c r="M110" i="31" s="1"/>
  <c r="AP98" i="17" s="1"/>
  <c r="D111" i="31"/>
  <c r="M111" i="31" s="1"/>
  <c r="AP99" i="17" s="1"/>
  <c r="B88" i="31"/>
  <c r="L88" i="31" s="1"/>
  <c r="AN76" i="17" s="1"/>
  <c r="B92" i="31"/>
  <c r="L92" i="31" s="1"/>
  <c r="AN80" i="17" s="1"/>
  <c r="AJ80" i="17" s="1"/>
  <c r="B96" i="31"/>
  <c r="L96" i="31" s="1"/>
  <c r="AN84" i="17" s="1"/>
  <c r="F84" i="17" s="1"/>
  <c r="B100" i="31"/>
  <c r="L100" i="31" s="1"/>
  <c r="AN88" i="17" s="1"/>
  <c r="G88" i="17" s="1"/>
  <c r="B104" i="31"/>
  <c r="L104" i="31" s="1"/>
  <c r="AN92" i="17" s="1"/>
  <c r="C92" i="17" s="1"/>
  <c r="B108" i="31"/>
  <c r="L108" i="31" s="1"/>
  <c r="AN96" i="17" s="1"/>
  <c r="K96" i="17" s="1"/>
  <c r="B112" i="31"/>
  <c r="L112" i="31" s="1"/>
  <c r="AN100" i="17" s="1"/>
  <c r="AK100" i="17" s="1"/>
  <c r="AJ100" i="17" s="1"/>
  <c r="B23" i="36"/>
  <c r="L23" i="36" s="1"/>
  <c r="A23" i="36"/>
  <c r="E23" i="36" s="1"/>
  <c r="J23" i="36" s="1"/>
  <c r="C22" i="36"/>
  <c r="N22" i="36" s="1"/>
  <c r="A22" i="36"/>
  <c r="B22" i="36" s="1"/>
  <c r="L22" i="36" s="1"/>
  <c r="D21" i="36"/>
  <c r="M21" i="36" s="1"/>
  <c r="C21" i="36"/>
  <c r="N21" i="36" s="1"/>
  <c r="B21" i="36"/>
  <c r="L21" i="36" s="1"/>
  <c r="A21" i="36"/>
  <c r="E21" i="36" s="1"/>
  <c r="J21" i="36" s="1"/>
  <c r="A20" i="36"/>
  <c r="D20" i="36" s="1"/>
  <c r="M20" i="36" s="1"/>
  <c r="D19" i="36"/>
  <c r="M19" i="36" s="1"/>
  <c r="B19" i="36"/>
  <c r="L19" i="36" s="1"/>
  <c r="A19" i="36"/>
  <c r="E19" i="36" s="1"/>
  <c r="J19" i="36" s="1"/>
  <c r="C18" i="36"/>
  <c r="N18" i="36" s="1"/>
  <c r="A18" i="36"/>
  <c r="B18" i="36" s="1"/>
  <c r="L18" i="36" s="1"/>
  <c r="D17" i="36"/>
  <c r="M17" i="36" s="1"/>
  <c r="A17" i="36"/>
  <c r="C17" i="36" s="1"/>
  <c r="N17" i="36" s="1"/>
  <c r="A16" i="36"/>
  <c r="D16" i="36" s="1"/>
  <c r="M16" i="36" s="1"/>
  <c r="D15" i="36"/>
  <c r="M15" i="36" s="1"/>
  <c r="C15" i="36"/>
  <c r="N15" i="36" s="1"/>
  <c r="B15" i="36"/>
  <c r="L15" i="36" s="1"/>
  <c r="A15" i="36"/>
  <c r="E15" i="36" s="1"/>
  <c r="J15" i="36" s="1"/>
  <c r="A14" i="36"/>
  <c r="A13" i="36"/>
  <c r="K11" i="36"/>
  <c r="P2" i="36"/>
  <c r="H97" i="17" l="1"/>
  <c r="AM97" i="17"/>
  <c r="L97" i="17"/>
  <c r="D97" i="17"/>
  <c r="I97" i="17"/>
  <c r="AL97" i="17"/>
  <c r="AL89" i="17"/>
  <c r="AM89" i="17"/>
  <c r="G57" i="17"/>
  <c r="AJ49" i="17"/>
  <c r="BC49" i="17"/>
  <c r="AL85" i="17"/>
  <c r="AM85" i="17"/>
  <c r="L49" i="17"/>
  <c r="H81" i="17"/>
  <c r="F81" i="17"/>
  <c r="BC81" i="17"/>
  <c r="AK31" i="17"/>
  <c r="AJ31" i="17" s="1"/>
  <c r="AM81" i="17"/>
  <c r="H89" i="17"/>
  <c r="H85" i="17"/>
  <c r="AX89" i="17"/>
  <c r="I89" i="17"/>
  <c r="I85" i="17"/>
  <c r="AK57" i="17"/>
  <c r="AJ57" i="17" s="1"/>
  <c r="BC54" i="17"/>
  <c r="H49" i="17"/>
  <c r="A49" i="17"/>
  <c r="AX49" i="17"/>
  <c r="D49" i="17"/>
  <c r="J49" i="17"/>
  <c r="G49" i="17"/>
  <c r="H88" i="17"/>
  <c r="J22" i="17"/>
  <c r="D89" i="17"/>
  <c r="D85" i="17"/>
  <c r="AX85" i="17"/>
  <c r="E89" i="17"/>
  <c r="E85" i="17"/>
  <c r="K57" i="17"/>
  <c r="AD49" i="17"/>
  <c r="AL43" i="17"/>
  <c r="F49" i="17"/>
  <c r="I49" i="17"/>
  <c r="AL49" i="17"/>
  <c r="K49" i="17"/>
  <c r="L89" i="17"/>
  <c r="L85" i="17"/>
  <c r="I59" i="17"/>
  <c r="K75" i="17"/>
  <c r="E12" i="17"/>
  <c r="AM49" i="17"/>
  <c r="E49" i="17"/>
  <c r="G95" i="17"/>
  <c r="K78" i="17"/>
  <c r="AD100" i="17"/>
  <c r="C96" i="17"/>
  <c r="AX84" i="17"/>
  <c r="AX81" i="17"/>
  <c r="C81" i="17"/>
  <c r="AK81" i="17"/>
  <c r="AJ81" i="17" s="1"/>
  <c r="AD81" i="17"/>
  <c r="E54" i="17"/>
  <c r="K62" i="17"/>
  <c r="D54" i="17"/>
  <c r="J50" i="17"/>
  <c r="AD75" i="17"/>
  <c r="D63" i="17"/>
  <c r="L50" i="17"/>
  <c r="AM31" i="17"/>
  <c r="H27" i="17"/>
  <c r="G47" i="17"/>
  <c r="AK43" i="17"/>
  <c r="AJ43" i="17" s="1"/>
  <c r="H39" i="17"/>
  <c r="AL35" i="17"/>
  <c r="G83" i="17"/>
  <c r="G74" i="17"/>
  <c r="K100" i="17"/>
  <c r="AL84" i="17"/>
  <c r="H74" i="17"/>
  <c r="AM50" i="17"/>
  <c r="BC63" i="17"/>
  <c r="AX23" i="17"/>
  <c r="H47" i="17"/>
  <c r="AX35" i="17"/>
  <c r="AX80" i="17"/>
  <c r="AX100" i="17"/>
  <c r="H96" i="17"/>
  <c r="E88" i="17"/>
  <c r="K84" i="17"/>
  <c r="AL66" i="17"/>
  <c r="K81" i="17"/>
  <c r="D81" i="17"/>
  <c r="E81" i="17"/>
  <c r="E62" i="17"/>
  <c r="G46" i="17"/>
  <c r="AX62" i="17"/>
  <c r="H59" i="17"/>
  <c r="AK54" i="17"/>
  <c r="AJ54" i="17" s="1"/>
  <c r="L58" i="17"/>
  <c r="AL31" i="17"/>
  <c r="AL23" i="17"/>
  <c r="AX43" i="17"/>
  <c r="I39" i="17"/>
  <c r="AM35" i="17"/>
  <c r="H19" i="17"/>
  <c r="D22" i="17"/>
  <c r="K19" i="17"/>
  <c r="C22" i="17"/>
  <c r="AL80" i="17"/>
  <c r="AL100" i="17"/>
  <c r="E96" i="17"/>
  <c r="C88" i="17"/>
  <c r="AL81" i="17"/>
  <c r="J81" i="17"/>
  <c r="I58" i="17"/>
  <c r="F58" i="17"/>
  <c r="E63" i="17"/>
  <c r="G58" i="17"/>
  <c r="AX31" i="17"/>
  <c r="G27" i="17"/>
  <c r="AJ19" i="17"/>
  <c r="I47" i="17"/>
  <c r="AM43" i="17"/>
  <c r="G39" i="17"/>
  <c r="AK35" i="17"/>
  <c r="J55" i="17"/>
  <c r="C55" i="17"/>
  <c r="K55" i="17"/>
  <c r="A55" i="17"/>
  <c r="AK70" i="17"/>
  <c r="AJ70" i="17" s="1"/>
  <c r="AM70" i="17"/>
  <c r="F70" i="17"/>
  <c r="AD70" i="17"/>
  <c r="E70" i="17"/>
  <c r="J70" i="17"/>
  <c r="A70" i="17"/>
  <c r="I70" i="17"/>
  <c r="L26" i="17"/>
  <c r="F26" i="17"/>
  <c r="AM26" i="17"/>
  <c r="J26" i="17"/>
  <c r="E26" i="17"/>
  <c r="BC26" i="17"/>
  <c r="AD26" i="17"/>
  <c r="H26" i="17"/>
  <c r="A26" i="17"/>
  <c r="I26" i="17"/>
  <c r="D26" i="17"/>
  <c r="AL26" i="17"/>
  <c r="J71" i="17"/>
  <c r="F71" i="17"/>
  <c r="A71" i="17"/>
  <c r="AK30" i="17"/>
  <c r="AJ30" i="17" s="1"/>
  <c r="AM30" i="17"/>
  <c r="J30" i="17"/>
  <c r="E30" i="17"/>
  <c r="AL30" i="17"/>
  <c r="I30" i="17"/>
  <c r="D30" i="17"/>
  <c r="L30" i="17"/>
  <c r="F30" i="17"/>
  <c r="H30" i="17"/>
  <c r="A30" i="17"/>
  <c r="BC30" i="17"/>
  <c r="AD30" i="17"/>
  <c r="AL92" i="17"/>
  <c r="AK79" i="17"/>
  <c r="AJ79" i="17" s="1"/>
  <c r="L70" i="17"/>
  <c r="D71" i="17"/>
  <c r="D55" i="17"/>
  <c r="BC55" i="17"/>
  <c r="AM11" i="17"/>
  <c r="AX11" i="17"/>
  <c r="E18" i="17"/>
  <c r="AX65" i="17"/>
  <c r="BC65" i="17"/>
  <c r="AD65" i="17"/>
  <c r="H65" i="17"/>
  <c r="A65" i="17"/>
  <c r="L65" i="17"/>
  <c r="F65" i="17"/>
  <c r="AM65" i="17"/>
  <c r="J65" i="17"/>
  <c r="E65" i="17"/>
  <c r="I65" i="17"/>
  <c r="D65" i="17"/>
  <c r="AL65" i="17"/>
  <c r="AX94" i="17"/>
  <c r="AD94" i="17"/>
  <c r="I94" i="17"/>
  <c r="E94" i="17"/>
  <c r="AM94" i="17"/>
  <c r="L94" i="17"/>
  <c r="H94" i="17"/>
  <c r="D94" i="17"/>
  <c r="AL94" i="17"/>
  <c r="K94" i="17"/>
  <c r="G94" i="17"/>
  <c r="C94" i="17"/>
  <c r="J94" i="17"/>
  <c r="F94" i="17"/>
  <c r="A94" i="17"/>
  <c r="AK94" i="17"/>
  <c r="AJ94" i="17" s="1"/>
  <c r="BC94" i="17"/>
  <c r="AX78" i="17"/>
  <c r="I78" i="17"/>
  <c r="AM78" i="17"/>
  <c r="F78" i="17"/>
  <c r="E78" i="17"/>
  <c r="A78" i="17"/>
  <c r="AD78" i="17"/>
  <c r="J78" i="17"/>
  <c r="AX99" i="17"/>
  <c r="AM99" i="17"/>
  <c r="L99" i="17"/>
  <c r="H99" i="17"/>
  <c r="D99" i="17"/>
  <c r="AL99" i="17"/>
  <c r="K99" i="17"/>
  <c r="G99" i="17"/>
  <c r="C99" i="17"/>
  <c r="BC99" i="17"/>
  <c r="AK99" i="17"/>
  <c r="AJ99" i="17" s="1"/>
  <c r="J99" i="17"/>
  <c r="F99" i="17"/>
  <c r="A99" i="17"/>
  <c r="I99" i="17"/>
  <c r="E99" i="17"/>
  <c r="AD99" i="17"/>
  <c r="AK66" i="17"/>
  <c r="AJ66" i="17" s="1"/>
  <c r="I66" i="17"/>
  <c r="AM66" i="17"/>
  <c r="F66" i="17"/>
  <c r="AD66" i="17"/>
  <c r="E66" i="17"/>
  <c r="A66" i="17"/>
  <c r="J66" i="17"/>
  <c r="AL12" i="17"/>
  <c r="G12" i="17"/>
  <c r="L12" i="17"/>
  <c r="AK12" i="17"/>
  <c r="D12" i="17"/>
  <c r="BC12" i="17"/>
  <c r="J12" i="17"/>
  <c r="A12" i="17"/>
  <c r="AM62" i="17"/>
  <c r="A62" i="17"/>
  <c r="J62" i="17"/>
  <c r="I62" i="17"/>
  <c r="F62" i="17"/>
  <c r="A75" i="17"/>
  <c r="J75" i="17"/>
  <c r="F75" i="17"/>
  <c r="AL51" i="17"/>
  <c r="J51" i="17"/>
  <c r="A51" i="17"/>
  <c r="AK51" i="17"/>
  <c r="G51" i="17"/>
  <c r="K51" i="17"/>
  <c r="D51" i="17"/>
  <c r="L51" i="17"/>
  <c r="F51" i="17"/>
  <c r="AK34" i="17"/>
  <c r="AJ34" i="17" s="1"/>
  <c r="BC34" i="17"/>
  <c r="AM34" i="17"/>
  <c r="J34" i="17"/>
  <c r="E34" i="17"/>
  <c r="AL34" i="17"/>
  <c r="I34" i="17"/>
  <c r="D34" i="17"/>
  <c r="L34" i="17"/>
  <c r="F34" i="17"/>
  <c r="AD34" i="17"/>
  <c r="A34" i="17"/>
  <c r="H34" i="17"/>
  <c r="AD22" i="17"/>
  <c r="A22" i="17"/>
  <c r="H22" i="17"/>
  <c r="C95" i="17"/>
  <c r="C87" i="17"/>
  <c r="F88" i="17"/>
  <c r="D80" i="17"/>
  <c r="BC80" i="17"/>
  <c r="G78" i="17"/>
  <c r="C74" i="17"/>
  <c r="K66" i="17"/>
  <c r="D100" i="17"/>
  <c r="BC100" i="17"/>
  <c r="AM100" i="17"/>
  <c r="L96" i="17"/>
  <c r="I96" i="17"/>
  <c r="G96" i="17"/>
  <c r="D92" i="17"/>
  <c r="BC92" i="17"/>
  <c r="AM92" i="17"/>
  <c r="AK92" i="17"/>
  <c r="AJ92" i="17" s="1"/>
  <c r="L88" i="17"/>
  <c r="I88" i="17"/>
  <c r="D84" i="17"/>
  <c r="BC84" i="17"/>
  <c r="AK84" i="17"/>
  <c r="AJ84" i="17" s="1"/>
  <c r="C79" i="17"/>
  <c r="AL78" i="17"/>
  <c r="BC74" i="17"/>
  <c r="H70" i="17"/>
  <c r="L66" i="17"/>
  <c r="K65" i="17"/>
  <c r="AK63" i="17"/>
  <c r="K59" i="17"/>
  <c r="AK55" i="17"/>
  <c r="AJ51" i="17"/>
  <c r="K50" i="17"/>
  <c r="C46" i="17"/>
  <c r="C38" i="17"/>
  <c r="K34" i="17"/>
  <c r="C30" i="17"/>
  <c r="J67" i="17"/>
  <c r="D62" i="17"/>
  <c r="BC62" i="17"/>
  <c r="AK62" i="17"/>
  <c r="AJ62" i="17" s="1"/>
  <c r="AD59" i="17"/>
  <c r="L59" i="17"/>
  <c r="AJ55" i="17"/>
  <c r="H54" i="17"/>
  <c r="C54" i="17"/>
  <c r="AX51" i="17"/>
  <c r="AM51" i="17"/>
  <c r="E50" i="17"/>
  <c r="AX75" i="17"/>
  <c r="AM75" i="17"/>
  <c r="AK75" i="17"/>
  <c r="AJ75" i="17" s="1"/>
  <c r="AL75" i="17"/>
  <c r="I71" i="17"/>
  <c r="G71" i="17"/>
  <c r="H71" i="17"/>
  <c r="AX67" i="17"/>
  <c r="AM67" i="17"/>
  <c r="AK67" i="17"/>
  <c r="AL67" i="17"/>
  <c r="I63" i="17"/>
  <c r="AX58" i="17"/>
  <c r="AL58" i="17"/>
  <c r="I55" i="17"/>
  <c r="H55" i="17"/>
  <c r="AX50" i="17"/>
  <c r="F43" i="17"/>
  <c r="E31" i="17"/>
  <c r="C31" i="17"/>
  <c r="D31" i="17"/>
  <c r="BC31" i="17"/>
  <c r="K27" i="17"/>
  <c r="L27" i="17"/>
  <c r="D23" i="17"/>
  <c r="BC23" i="17"/>
  <c r="I19" i="17"/>
  <c r="AJ12" i="17"/>
  <c r="K11" i="17"/>
  <c r="I12" i="17"/>
  <c r="AD47" i="17"/>
  <c r="K47" i="17"/>
  <c r="E43" i="17"/>
  <c r="C43" i="17"/>
  <c r="D43" i="17"/>
  <c r="BC43" i="17"/>
  <c r="AD39" i="17"/>
  <c r="K39" i="17"/>
  <c r="E35" i="17"/>
  <c r="C35" i="17"/>
  <c r="D35" i="17"/>
  <c r="E22" i="17"/>
  <c r="L19" i="17"/>
  <c r="AK11" i="17"/>
  <c r="AJ11" i="17" s="1"/>
  <c r="H11" i="17"/>
  <c r="G26" i="17"/>
  <c r="F19" i="17"/>
  <c r="F12" i="17"/>
  <c r="G22" i="17"/>
  <c r="AD11" i="17"/>
  <c r="A81" i="17"/>
  <c r="L81" i="17"/>
  <c r="G81" i="17"/>
  <c r="AX25" i="17"/>
  <c r="BC25" i="17"/>
  <c r="AK25" i="17"/>
  <c r="AJ25" i="17" s="1"/>
  <c r="J25" i="17"/>
  <c r="F25" i="17"/>
  <c r="A25" i="17"/>
  <c r="AD25" i="17"/>
  <c r="I25" i="17"/>
  <c r="E25" i="17"/>
  <c r="AL25" i="17"/>
  <c r="K25" i="17"/>
  <c r="G25" i="17"/>
  <c r="C25" i="17"/>
  <c r="AM25" i="17"/>
  <c r="L25" i="17"/>
  <c r="D25" i="17"/>
  <c r="H25" i="17"/>
  <c r="AX98" i="17"/>
  <c r="AD98" i="17"/>
  <c r="I98" i="17"/>
  <c r="E98" i="17"/>
  <c r="AM98" i="17"/>
  <c r="L98" i="17"/>
  <c r="H98" i="17"/>
  <c r="D98" i="17"/>
  <c r="AL98" i="17"/>
  <c r="K98" i="17"/>
  <c r="G98" i="17"/>
  <c r="C98" i="17"/>
  <c r="F98" i="17"/>
  <c r="A98" i="17"/>
  <c r="BC98" i="17"/>
  <c r="AK98" i="17"/>
  <c r="AJ98" i="17" s="1"/>
  <c r="J98" i="17"/>
  <c r="AX76" i="17"/>
  <c r="BC76" i="17"/>
  <c r="AK76" i="17"/>
  <c r="AJ76" i="17" s="1"/>
  <c r="J76" i="17"/>
  <c r="F76" i="17"/>
  <c r="A76" i="17"/>
  <c r="AD76" i="17"/>
  <c r="I76" i="17"/>
  <c r="E76" i="17"/>
  <c r="AM76" i="17"/>
  <c r="L76" i="17"/>
  <c r="H76" i="17"/>
  <c r="D76" i="17"/>
  <c r="G76" i="17"/>
  <c r="C76" i="17"/>
  <c r="K76" i="17"/>
  <c r="AL76" i="17"/>
  <c r="AX91" i="17"/>
  <c r="AM91" i="17"/>
  <c r="J91" i="17"/>
  <c r="E91" i="17"/>
  <c r="AL91" i="17"/>
  <c r="I91" i="17"/>
  <c r="D91" i="17"/>
  <c r="BC91" i="17"/>
  <c r="AD91" i="17"/>
  <c r="H91" i="17"/>
  <c r="A91" i="17"/>
  <c r="L91" i="17"/>
  <c r="F91" i="17"/>
  <c r="AK42" i="17"/>
  <c r="AJ42" i="17" s="1"/>
  <c r="AM42" i="17"/>
  <c r="J42" i="17"/>
  <c r="E42" i="17"/>
  <c r="AL42" i="17"/>
  <c r="I42" i="17"/>
  <c r="D42" i="17"/>
  <c r="L42" i="17"/>
  <c r="F42" i="17"/>
  <c r="H42" i="17"/>
  <c r="A42" i="17"/>
  <c r="BC42" i="17"/>
  <c r="AD42" i="17"/>
  <c r="BC18" i="17"/>
  <c r="I18" i="17"/>
  <c r="A18" i="17"/>
  <c r="AM18" i="17"/>
  <c r="H18" i="17"/>
  <c r="L18" i="17"/>
  <c r="D18" i="17"/>
  <c r="F18" i="17"/>
  <c r="AD18" i="17"/>
  <c r="G91" i="17"/>
  <c r="G87" i="17"/>
  <c r="AX92" i="17"/>
  <c r="K92" i="17"/>
  <c r="AX79" i="17"/>
  <c r="AX42" i="17"/>
  <c r="E71" i="17"/>
  <c r="BC71" i="17"/>
  <c r="E55" i="17"/>
  <c r="C18" i="17"/>
  <c r="C26" i="17"/>
  <c r="AX45" i="17"/>
  <c r="AM45" i="17"/>
  <c r="L45" i="17"/>
  <c r="H45" i="17"/>
  <c r="D45" i="17"/>
  <c r="AL45" i="17"/>
  <c r="K45" i="17"/>
  <c r="G45" i="17"/>
  <c r="C45" i="17"/>
  <c r="AD45" i="17"/>
  <c r="I45" i="17"/>
  <c r="E45" i="17"/>
  <c r="J45" i="17"/>
  <c r="F45" i="17"/>
  <c r="BC45" i="17"/>
  <c r="AK45" i="17"/>
  <c r="AJ45" i="17" s="1"/>
  <c r="A45" i="17"/>
  <c r="J88" i="17"/>
  <c r="A88" i="17"/>
  <c r="J100" i="17"/>
  <c r="A100" i="17"/>
  <c r="A84" i="17"/>
  <c r="AM84" i="17"/>
  <c r="J84" i="17"/>
  <c r="I84" i="17"/>
  <c r="AX90" i="17"/>
  <c r="AD90" i="17"/>
  <c r="I90" i="17"/>
  <c r="E90" i="17"/>
  <c r="AM90" i="17"/>
  <c r="L90" i="17"/>
  <c r="H90" i="17"/>
  <c r="D90" i="17"/>
  <c r="AL90" i="17"/>
  <c r="K90" i="17"/>
  <c r="G90" i="17"/>
  <c r="C90" i="17"/>
  <c r="BC90" i="17"/>
  <c r="AK90" i="17"/>
  <c r="AJ90" i="17" s="1"/>
  <c r="J90" i="17"/>
  <c r="F90" i="17"/>
  <c r="A90" i="17"/>
  <c r="AK74" i="17"/>
  <c r="AJ74" i="17" s="1"/>
  <c r="J74" i="17"/>
  <c r="A74" i="17"/>
  <c r="I74" i="17"/>
  <c r="AM74" i="17"/>
  <c r="F74" i="17"/>
  <c r="AD74" i="17"/>
  <c r="E74" i="17"/>
  <c r="E58" i="17"/>
  <c r="A58" i="17"/>
  <c r="AD58" i="17"/>
  <c r="J58" i="17"/>
  <c r="A47" i="17"/>
  <c r="F47" i="17"/>
  <c r="J47" i="17"/>
  <c r="A35" i="17"/>
  <c r="J35" i="17"/>
  <c r="J39" i="17"/>
  <c r="A39" i="17"/>
  <c r="AK23" i="17"/>
  <c r="AJ23" i="17" s="1"/>
  <c r="AM23" i="17"/>
  <c r="G23" i="17"/>
  <c r="AD23" i="17"/>
  <c r="F23" i="17"/>
  <c r="I23" i="17"/>
  <c r="A23" i="17"/>
  <c r="K23" i="17"/>
  <c r="C23" i="17"/>
  <c r="AX83" i="17"/>
  <c r="AL83" i="17"/>
  <c r="I83" i="17"/>
  <c r="D83" i="17"/>
  <c r="BC83" i="17"/>
  <c r="AD83" i="17"/>
  <c r="H83" i="17"/>
  <c r="A83" i="17"/>
  <c r="L83" i="17"/>
  <c r="F83" i="17"/>
  <c r="AM83" i="17"/>
  <c r="J83" i="17"/>
  <c r="E83" i="17"/>
  <c r="J63" i="17"/>
  <c r="C63" i="17"/>
  <c r="A63" i="17"/>
  <c r="K63" i="17"/>
  <c r="G50" i="17"/>
  <c r="C50" i="17"/>
  <c r="I50" i="17"/>
  <c r="AD50" i="17"/>
  <c r="A50" i="17"/>
  <c r="AK91" i="17"/>
  <c r="AJ91" i="17" s="1"/>
  <c r="AK83" i="17"/>
  <c r="AJ83" i="17" s="1"/>
  <c r="F100" i="17"/>
  <c r="AD84" i="17"/>
  <c r="H80" i="17"/>
  <c r="BC78" i="17"/>
  <c r="C78" i="17"/>
  <c r="K70" i="17"/>
  <c r="G66" i="17"/>
  <c r="H100" i="17"/>
  <c r="E100" i="17"/>
  <c r="C100" i="17"/>
  <c r="AX96" i="17"/>
  <c r="AL96" i="17"/>
  <c r="AD96" i="17"/>
  <c r="H92" i="17"/>
  <c r="E92" i="17"/>
  <c r="AX88" i="17"/>
  <c r="AL88" i="17"/>
  <c r="AD88" i="17"/>
  <c r="K88" i="17"/>
  <c r="H84" i="17"/>
  <c r="C84" i="17"/>
  <c r="AX74" i="17"/>
  <c r="I80" i="17"/>
  <c r="L78" i="17"/>
  <c r="AL74" i="17"/>
  <c r="BC70" i="17"/>
  <c r="D70" i="17"/>
  <c r="H66" i="17"/>
  <c r="G65" i="17"/>
  <c r="G63" i="17"/>
  <c r="C59" i="17"/>
  <c r="G55" i="17"/>
  <c r="H51" i="17"/>
  <c r="F50" i="17"/>
  <c r="G42" i="17"/>
  <c r="G34" i="17"/>
  <c r="AJ63" i="17"/>
  <c r="H62" i="17"/>
  <c r="C62" i="17"/>
  <c r="AX59" i="17"/>
  <c r="AM59" i="17"/>
  <c r="F55" i="17"/>
  <c r="L54" i="17"/>
  <c r="E51" i="17"/>
  <c r="BC51" i="17"/>
  <c r="E75" i="17"/>
  <c r="C75" i="17"/>
  <c r="D75" i="17"/>
  <c r="BC75" i="17"/>
  <c r="AD71" i="17"/>
  <c r="K71" i="17"/>
  <c r="L71" i="17"/>
  <c r="E67" i="17"/>
  <c r="C67" i="17"/>
  <c r="D67" i="17"/>
  <c r="AD63" i="17"/>
  <c r="L63" i="17"/>
  <c r="D58" i="17"/>
  <c r="BC58" i="17"/>
  <c r="AK58" i="17"/>
  <c r="AJ58" i="17" s="1"/>
  <c r="AD55" i="17"/>
  <c r="L55" i="17"/>
  <c r="D50" i="17"/>
  <c r="BC50" i="17"/>
  <c r="F39" i="17"/>
  <c r="I31" i="17"/>
  <c r="G31" i="17"/>
  <c r="AX27" i="17"/>
  <c r="AK27" i="17"/>
  <c r="AJ27" i="17" s="1"/>
  <c r="AL27" i="17"/>
  <c r="H23" i="17"/>
  <c r="AM22" i="17"/>
  <c r="C19" i="17"/>
  <c r="K18" i="17"/>
  <c r="H12" i="17"/>
  <c r="F11" i="17"/>
  <c r="AD12" i="17"/>
  <c r="AX47" i="17"/>
  <c r="AM47" i="17"/>
  <c r="AK47" i="17"/>
  <c r="AJ47" i="17" s="1"/>
  <c r="AL47" i="17"/>
  <c r="I43" i="17"/>
  <c r="G43" i="17"/>
  <c r="AX39" i="17"/>
  <c r="AM39" i="17"/>
  <c r="AK39" i="17"/>
  <c r="AJ39" i="17" s="1"/>
  <c r="AL39" i="17"/>
  <c r="I35" i="17"/>
  <c r="G35" i="17"/>
  <c r="H35" i="17"/>
  <c r="BC22" i="17"/>
  <c r="AX19" i="17"/>
  <c r="J11" i="17"/>
  <c r="L11" i="17"/>
  <c r="K26" i="17"/>
  <c r="E23" i="17"/>
  <c r="AL18" i="17"/>
  <c r="I11" i="17"/>
  <c r="K22" i="17"/>
  <c r="G11" i="17"/>
  <c r="AX29" i="17"/>
  <c r="AD29" i="17"/>
  <c r="I29" i="17"/>
  <c r="E29" i="17"/>
  <c r="AM29" i="17"/>
  <c r="L29" i="17"/>
  <c r="H29" i="17"/>
  <c r="D29" i="17"/>
  <c r="BC29" i="17"/>
  <c r="AK29" i="17"/>
  <c r="AJ29" i="17" s="1"/>
  <c r="J29" i="17"/>
  <c r="F29" i="17"/>
  <c r="A29" i="17"/>
  <c r="C29" i="17"/>
  <c r="K29" i="17"/>
  <c r="AL29" i="17"/>
  <c r="G29" i="17"/>
  <c r="AX57" i="17"/>
  <c r="AM57" i="17"/>
  <c r="J57" i="17"/>
  <c r="E57" i="17"/>
  <c r="AL57" i="17"/>
  <c r="I57" i="17"/>
  <c r="D57" i="17"/>
  <c r="BC57" i="17"/>
  <c r="AD57" i="17"/>
  <c r="H57" i="17"/>
  <c r="A57" i="17"/>
  <c r="L57" i="17"/>
  <c r="F57" i="17"/>
  <c r="BC85" i="17"/>
  <c r="G85" i="17"/>
  <c r="AK85" i="17"/>
  <c r="AJ85" i="17" s="1"/>
  <c r="F85" i="17"/>
  <c r="K85" i="17"/>
  <c r="C85" i="17"/>
  <c r="J85" i="17"/>
  <c r="A85" i="17"/>
  <c r="AX17" i="17"/>
  <c r="AL17" i="17"/>
  <c r="K17" i="17"/>
  <c r="G17" i="17"/>
  <c r="C17" i="17"/>
  <c r="BC17" i="17"/>
  <c r="AK17" i="17"/>
  <c r="AJ17" i="17" s="1"/>
  <c r="J17" i="17"/>
  <c r="F17" i="17"/>
  <c r="A17" i="17"/>
  <c r="AM17" i="17"/>
  <c r="L17" i="17"/>
  <c r="H17" i="17"/>
  <c r="D17" i="17"/>
  <c r="AD17" i="17"/>
  <c r="I17" i="17"/>
  <c r="E17" i="17"/>
  <c r="BC89" i="17"/>
  <c r="G89" i="17"/>
  <c r="AK89" i="17"/>
  <c r="AJ89" i="17" s="1"/>
  <c r="F89" i="17"/>
  <c r="K89" i="17"/>
  <c r="C89" i="17"/>
  <c r="A89" i="17"/>
  <c r="J89" i="17"/>
  <c r="AX86" i="17"/>
  <c r="AD86" i="17"/>
  <c r="I86" i="17"/>
  <c r="E86" i="17"/>
  <c r="AM86" i="17"/>
  <c r="L86" i="17"/>
  <c r="H86" i="17"/>
  <c r="D86" i="17"/>
  <c r="AL86" i="17"/>
  <c r="K86" i="17"/>
  <c r="G86" i="17"/>
  <c r="C86" i="17"/>
  <c r="A86" i="17"/>
  <c r="BC86" i="17"/>
  <c r="AK86" i="17"/>
  <c r="AJ86" i="17" s="1"/>
  <c r="J86" i="17"/>
  <c r="F86" i="17"/>
  <c r="J92" i="17"/>
  <c r="A92" i="17"/>
  <c r="AX87" i="17"/>
  <c r="AM87" i="17"/>
  <c r="J87" i="17"/>
  <c r="E87" i="17"/>
  <c r="AL87" i="17"/>
  <c r="I87" i="17"/>
  <c r="D87" i="17"/>
  <c r="BC87" i="17"/>
  <c r="AD87" i="17"/>
  <c r="H87" i="17"/>
  <c r="A87" i="17"/>
  <c r="F87" i="17"/>
  <c r="L87" i="17"/>
  <c r="F67" i="17"/>
  <c r="A67" i="17"/>
  <c r="AK38" i="17"/>
  <c r="AJ38" i="17" s="1"/>
  <c r="L38" i="17"/>
  <c r="F38" i="17"/>
  <c r="AM38" i="17"/>
  <c r="J38" i="17"/>
  <c r="E38" i="17"/>
  <c r="BC38" i="17"/>
  <c r="AD38" i="17"/>
  <c r="H38" i="17"/>
  <c r="A38" i="17"/>
  <c r="AL38" i="17"/>
  <c r="D38" i="17"/>
  <c r="I38" i="17"/>
  <c r="BC79" i="17"/>
  <c r="L79" i="17"/>
  <c r="F79" i="17"/>
  <c r="AM79" i="17"/>
  <c r="J79" i="17"/>
  <c r="E79" i="17"/>
  <c r="AL79" i="17"/>
  <c r="D79" i="17"/>
  <c r="AD79" i="17"/>
  <c r="A79" i="17"/>
  <c r="I79" i="17"/>
  <c r="H79" i="17"/>
  <c r="F92" i="17"/>
  <c r="C70" i="17"/>
  <c r="AD92" i="17"/>
  <c r="AJ67" i="17"/>
  <c r="G38" i="17"/>
  <c r="G30" i="17"/>
  <c r="C71" i="17"/>
  <c r="AD67" i="17"/>
  <c r="K67" i="17"/>
  <c r="L67" i="17"/>
  <c r="D11" i="17"/>
  <c r="BC11" i="17"/>
  <c r="J96" i="17"/>
  <c r="A96" i="17"/>
  <c r="AK80" i="17"/>
  <c r="G80" i="17"/>
  <c r="AD80" i="17"/>
  <c r="F80" i="17"/>
  <c r="K80" i="17"/>
  <c r="E80" i="17"/>
  <c r="A80" i="17"/>
  <c r="AM80" i="17"/>
  <c r="J80" i="17"/>
  <c r="AK46" i="17"/>
  <c r="AJ46" i="17" s="1"/>
  <c r="AL46" i="17"/>
  <c r="I46" i="17"/>
  <c r="D46" i="17"/>
  <c r="BC46" i="17"/>
  <c r="AD46" i="17"/>
  <c r="H46" i="17"/>
  <c r="A46" i="17"/>
  <c r="AM46" i="17"/>
  <c r="J46" i="17"/>
  <c r="E46" i="17"/>
  <c r="L46" i="17"/>
  <c r="F46" i="17"/>
  <c r="I27" i="17"/>
  <c r="AM27" i="17"/>
  <c r="E27" i="17"/>
  <c r="J27" i="17"/>
  <c r="A27" i="17"/>
  <c r="AD27" i="17"/>
  <c r="AK59" i="17"/>
  <c r="AJ59" i="17" s="1"/>
  <c r="A59" i="17"/>
  <c r="J59" i="17"/>
  <c r="G59" i="17"/>
  <c r="F59" i="17"/>
  <c r="AM54" i="17"/>
  <c r="A54" i="17"/>
  <c r="J54" i="17"/>
  <c r="F54" i="17"/>
  <c r="I54" i="17"/>
  <c r="J43" i="17"/>
  <c r="A43" i="17"/>
  <c r="J31" i="17"/>
  <c r="F31" i="17"/>
  <c r="A31" i="17"/>
  <c r="AM19" i="17"/>
  <c r="J19" i="17"/>
  <c r="G19" i="17"/>
  <c r="AD19" i="17"/>
  <c r="A19" i="17"/>
  <c r="AK19" i="17"/>
  <c r="E19" i="17"/>
  <c r="AX95" i="17"/>
  <c r="AM95" i="17"/>
  <c r="J95" i="17"/>
  <c r="E95" i="17"/>
  <c r="AL95" i="17"/>
  <c r="I95" i="17"/>
  <c r="D95" i="17"/>
  <c r="BC95" i="17"/>
  <c r="AD95" i="17"/>
  <c r="H95" i="17"/>
  <c r="A95" i="17"/>
  <c r="L95" i="17"/>
  <c r="F95" i="17"/>
  <c r="K95" i="17"/>
  <c r="K91" i="17"/>
  <c r="K87" i="17"/>
  <c r="K83" i="17"/>
  <c r="F96" i="17"/>
  <c r="E84" i="17"/>
  <c r="L80" i="17"/>
  <c r="AK78" i="17"/>
  <c r="AJ78" i="17" s="1"/>
  <c r="K74" i="17"/>
  <c r="G70" i="17"/>
  <c r="C66" i="17"/>
  <c r="L100" i="17"/>
  <c r="I100" i="17"/>
  <c r="G100" i="17"/>
  <c r="D96" i="17"/>
  <c r="BC96" i="17"/>
  <c r="AM96" i="17"/>
  <c r="AK96" i="17"/>
  <c r="AJ96" i="17" s="1"/>
  <c r="L92" i="17"/>
  <c r="I92" i="17"/>
  <c r="G92" i="17"/>
  <c r="D88" i="17"/>
  <c r="BC88" i="17"/>
  <c r="AM88" i="17"/>
  <c r="AK88" i="17"/>
  <c r="AJ88" i="17" s="1"/>
  <c r="L84" i="17"/>
  <c r="G84" i="17"/>
  <c r="AX70" i="17"/>
  <c r="C80" i="17"/>
  <c r="K79" i="17"/>
  <c r="H78" i="17"/>
  <c r="L74" i="17"/>
  <c r="AL70" i="17"/>
  <c r="BC66" i="17"/>
  <c r="D66" i="17"/>
  <c r="C65" i="17"/>
  <c r="AJ71" i="17"/>
  <c r="AD62" i="17"/>
  <c r="AM58" i="17"/>
  <c r="AD54" i="17"/>
  <c r="C51" i="17"/>
  <c r="K46" i="17"/>
  <c r="C42" i="17"/>
  <c r="K38" i="17"/>
  <c r="C34" i="17"/>
  <c r="K30" i="17"/>
  <c r="F63" i="17"/>
  <c r="L62" i="17"/>
  <c r="G62" i="17"/>
  <c r="E59" i="17"/>
  <c r="D59" i="17"/>
  <c r="BC59" i="17"/>
  <c r="AX54" i="17"/>
  <c r="AL54" i="17"/>
  <c r="K54" i="17"/>
  <c r="I51" i="17"/>
  <c r="AK50" i="17"/>
  <c r="AJ50" i="17" s="1"/>
  <c r="AX30" i="17"/>
  <c r="I75" i="17"/>
  <c r="G75" i="17"/>
  <c r="H75" i="17"/>
  <c r="AX71" i="17"/>
  <c r="AM71" i="17"/>
  <c r="AK71" i="17"/>
  <c r="AL71" i="17"/>
  <c r="I67" i="17"/>
  <c r="G67" i="17"/>
  <c r="H67" i="17"/>
  <c r="AX63" i="17"/>
  <c r="AM63" i="17"/>
  <c r="AL63" i="17"/>
  <c r="H58" i="17"/>
  <c r="C58" i="17"/>
  <c r="AX55" i="17"/>
  <c r="AM55" i="17"/>
  <c r="AL55" i="17"/>
  <c r="H50" i="17"/>
  <c r="F35" i="17"/>
  <c r="AD31" i="17"/>
  <c r="K31" i="17"/>
  <c r="L31" i="17"/>
  <c r="C27" i="17"/>
  <c r="D27" i="17"/>
  <c r="BC27" i="17"/>
  <c r="L23" i="17"/>
  <c r="L22" i="17"/>
  <c r="AX18" i="17"/>
  <c r="AK18" i="17"/>
  <c r="AJ18" i="17" s="1"/>
  <c r="C12" i="17"/>
  <c r="AX12" i="17"/>
  <c r="AM12" i="17"/>
  <c r="E47" i="17"/>
  <c r="C47" i="17"/>
  <c r="D47" i="17"/>
  <c r="BC47" i="17"/>
  <c r="AD43" i="17"/>
  <c r="K43" i="17"/>
  <c r="L43" i="17"/>
  <c r="E39" i="17"/>
  <c r="C39" i="17"/>
  <c r="D39" i="17"/>
  <c r="BC39" i="17"/>
  <c r="AD35" i="17"/>
  <c r="K35" i="17"/>
  <c r="L35" i="17"/>
  <c r="AL22" i="17"/>
  <c r="D19" i="17"/>
  <c r="BC19" i="17"/>
  <c r="E11" i="17"/>
  <c r="AL11" i="17"/>
  <c r="AX26" i="17"/>
  <c r="AK26" i="17"/>
  <c r="AJ26" i="17" s="1"/>
  <c r="I22" i="17"/>
  <c r="J18" i="17"/>
  <c r="C11" i="17"/>
  <c r="AX22" i="17"/>
  <c r="AK22" i="17"/>
  <c r="AJ22" i="17" s="1"/>
  <c r="AJ35" i="17"/>
  <c r="BC97" i="17"/>
  <c r="G97" i="17"/>
  <c r="AK97" i="17"/>
  <c r="AJ97" i="17" s="1"/>
  <c r="F97" i="17"/>
  <c r="K97" i="17"/>
  <c r="C97" i="17"/>
  <c r="J97" i="17"/>
  <c r="A97" i="17"/>
  <c r="AM14" i="17"/>
  <c r="BC14" i="17"/>
  <c r="J14" i="17"/>
  <c r="D14" i="17"/>
  <c r="I14" i="17"/>
  <c r="A14" i="17"/>
  <c r="H14" i="17"/>
  <c r="AD14" i="17"/>
  <c r="E14" i="17"/>
  <c r="AL14" i="17"/>
  <c r="AX33" i="17"/>
  <c r="AD33" i="17"/>
  <c r="I33" i="17"/>
  <c r="E33" i="17"/>
  <c r="AM33" i="17"/>
  <c r="L33" i="17"/>
  <c r="H33" i="17"/>
  <c r="D33" i="17"/>
  <c r="BC33" i="17"/>
  <c r="AK33" i="17"/>
  <c r="AJ33" i="17" s="1"/>
  <c r="J33" i="17"/>
  <c r="F33" i="17"/>
  <c r="A33" i="17"/>
  <c r="G33" i="17"/>
  <c r="AL33" i="17"/>
  <c r="C33" i="17"/>
  <c r="K33" i="17"/>
  <c r="D18" i="36"/>
  <c r="M18" i="36" s="1"/>
  <c r="C19" i="36"/>
  <c r="N19" i="36" s="1"/>
  <c r="B20" i="36"/>
  <c r="L20" i="36" s="1"/>
  <c r="D22" i="36"/>
  <c r="M22" i="36" s="1"/>
  <c r="C23" i="36"/>
  <c r="N23" i="36" s="1"/>
  <c r="E16" i="36"/>
  <c r="J16" i="36" s="1"/>
  <c r="E20" i="36"/>
  <c r="J20" i="36" s="1"/>
  <c r="B16" i="36"/>
  <c r="L16" i="36" s="1"/>
  <c r="E17" i="36"/>
  <c r="J17" i="36" s="1"/>
  <c r="C16" i="36"/>
  <c r="N16" i="36" s="1"/>
  <c r="B17" i="36"/>
  <c r="L17" i="36" s="1"/>
  <c r="E18" i="36"/>
  <c r="J18" i="36" s="1"/>
  <c r="C20" i="36"/>
  <c r="N20" i="36" s="1"/>
  <c r="E22" i="36"/>
  <c r="J22" i="36" s="1"/>
  <c r="D23" i="36"/>
  <c r="M23" i="36" s="1"/>
  <c r="AW10" i="20" l="1"/>
  <c r="AW9" i="20"/>
  <c r="AW8" i="20"/>
  <c r="AW7" i="20"/>
  <c r="AW6" i="20"/>
  <c r="AW5" i="20"/>
  <c r="AW4" i="20"/>
  <c r="AW3" i="20"/>
  <c r="AW2" i="20"/>
  <c r="G11" i="16" l="1"/>
  <c r="K11" i="31"/>
  <c r="AY10" i="17" l="1"/>
  <c r="AT10" i="17"/>
  <c r="AS10" i="17"/>
  <c r="AR10" i="17"/>
  <c r="AQ10" i="17"/>
  <c r="AY9" i="17"/>
  <c r="AT9" i="17"/>
  <c r="AS9" i="17"/>
  <c r="AR9" i="17"/>
  <c r="AQ9" i="17"/>
  <c r="AY8" i="17"/>
  <c r="AT8" i="17"/>
  <c r="AS8" i="17"/>
  <c r="AR8" i="17"/>
  <c r="AQ8" i="17"/>
  <c r="AY7" i="17"/>
  <c r="AT7" i="17"/>
  <c r="AS7" i="17"/>
  <c r="AR7" i="17"/>
  <c r="AQ7" i="17"/>
  <c r="AY6" i="17"/>
  <c r="AT6" i="17"/>
  <c r="AS6" i="17"/>
  <c r="AR6" i="17"/>
  <c r="AQ6" i="17"/>
  <c r="AY5" i="17"/>
  <c r="AT5" i="17"/>
  <c r="AS5" i="17"/>
  <c r="AR5" i="17"/>
  <c r="AQ5" i="17"/>
  <c r="AY4" i="17"/>
  <c r="AT4" i="17"/>
  <c r="AS4" i="17"/>
  <c r="AR4" i="17"/>
  <c r="AQ4" i="17"/>
  <c r="AY3" i="17"/>
  <c r="AT3" i="17"/>
  <c r="AS3" i="17"/>
  <c r="AR3" i="17"/>
  <c r="AQ3" i="17"/>
  <c r="AY2" i="17" l="1"/>
  <c r="AT2" i="17"/>
  <c r="AS2" i="17"/>
  <c r="AR2" i="17"/>
  <c r="AQ2" i="17"/>
  <c r="AY10" i="20"/>
  <c r="AT10" i="20"/>
  <c r="AS10" i="20"/>
  <c r="AR10" i="20"/>
  <c r="AQ10" i="20"/>
  <c r="AP10" i="20"/>
  <c r="AO10" i="20"/>
  <c r="AN10" i="20"/>
  <c r="AY9" i="20"/>
  <c r="AT9" i="20"/>
  <c r="AS9" i="20"/>
  <c r="AR9" i="20"/>
  <c r="AQ9" i="20"/>
  <c r="AP9" i="20"/>
  <c r="AO9" i="20"/>
  <c r="AN9" i="20"/>
  <c r="AY8" i="20"/>
  <c r="AT8" i="20"/>
  <c r="AS8" i="20"/>
  <c r="AR8" i="20"/>
  <c r="AQ8" i="20"/>
  <c r="AP8" i="20"/>
  <c r="AO8" i="20"/>
  <c r="AN8" i="20"/>
  <c r="AY7" i="20"/>
  <c r="AT7" i="20"/>
  <c r="AS7" i="20"/>
  <c r="AR7" i="20"/>
  <c r="AQ7" i="20"/>
  <c r="AP7" i="20"/>
  <c r="AO7" i="20"/>
  <c r="AN7" i="20"/>
  <c r="AY6" i="20"/>
  <c r="AT6" i="20"/>
  <c r="AS6" i="20"/>
  <c r="AR6" i="20"/>
  <c r="AQ6" i="20"/>
  <c r="AP6" i="20"/>
  <c r="AO6" i="20"/>
  <c r="AN6" i="20"/>
  <c r="AY5" i="20"/>
  <c r="AT5" i="20"/>
  <c r="AS5" i="20"/>
  <c r="AR5" i="20"/>
  <c r="AQ5" i="20"/>
  <c r="AP5" i="20"/>
  <c r="AO5" i="20"/>
  <c r="AN5" i="20"/>
  <c r="AY4" i="20"/>
  <c r="AT4" i="20"/>
  <c r="AS4" i="20"/>
  <c r="AR4" i="20"/>
  <c r="AQ4" i="20"/>
  <c r="AP4" i="20"/>
  <c r="AO4" i="20"/>
  <c r="AN4" i="20"/>
  <c r="AY3" i="20"/>
  <c r="AT3" i="20"/>
  <c r="AS3" i="20"/>
  <c r="AR3" i="20"/>
  <c r="AQ3" i="20"/>
  <c r="AP3" i="20"/>
  <c r="AO3" i="20"/>
  <c r="AN3" i="20"/>
  <c r="BC7" i="20" l="1"/>
  <c r="C7" i="20"/>
  <c r="BC3" i="20"/>
  <c r="C3" i="20"/>
  <c r="AX4" i="20"/>
  <c r="C4" i="20"/>
  <c r="BC5" i="20"/>
  <c r="C5" i="20"/>
  <c r="AX6" i="20"/>
  <c r="C6" i="20"/>
  <c r="AX8" i="20"/>
  <c r="C8" i="20"/>
  <c r="BC9" i="20"/>
  <c r="C9" i="20"/>
  <c r="AX10" i="20"/>
  <c r="C10" i="20"/>
  <c r="A6" i="20"/>
  <c r="D3" i="20"/>
  <c r="L7" i="20"/>
  <c r="A7" i="20"/>
  <c r="H7" i="20"/>
  <c r="F7" i="20"/>
  <c r="D9" i="20"/>
  <c r="L9" i="20"/>
  <c r="A9" i="20"/>
  <c r="J9" i="20"/>
  <c r="L3" i="20"/>
  <c r="L5" i="20"/>
  <c r="D7" i="20"/>
  <c r="AL7" i="20"/>
  <c r="F9" i="20"/>
  <c r="D5" i="20"/>
  <c r="H3" i="20"/>
  <c r="H5" i="20"/>
  <c r="A3" i="20"/>
  <c r="AL3" i="20"/>
  <c r="AL5" i="20"/>
  <c r="A8" i="20"/>
  <c r="H9" i="20"/>
  <c r="AL9" i="20"/>
  <c r="J4" i="20"/>
  <c r="A10" i="20"/>
  <c r="F10" i="20"/>
  <c r="J10" i="20"/>
  <c r="E3" i="20"/>
  <c r="I3" i="20"/>
  <c r="AD3" i="20"/>
  <c r="AM3" i="20"/>
  <c r="AX3" i="20"/>
  <c r="G4" i="20"/>
  <c r="K4" i="20"/>
  <c r="AK4" i="20"/>
  <c r="AJ4" i="20" s="1"/>
  <c r="BC4" i="20"/>
  <c r="E5" i="20"/>
  <c r="I5" i="20"/>
  <c r="AD5" i="20"/>
  <c r="AM5" i="20"/>
  <c r="AX5" i="20"/>
  <c r="G6" i="20"/>
  <c r="K6" i="20"/>
  <c r="AK6" i="20"/>
  <c r="AJ6" i="20" s="1"/>
  <c r="BC6" i="20"/>
  <c r="E7" i="20"/>
  <c r="I7" i="20"/>
  <c r="AD7" i="20"/>
  <c r="AM7" i="20"/>
  <c r="AX7" i="20"/>
  <c r="G8" i="20"/>
  <c r="K8" i="20"/>
  <c r="AK8" i="20"/>
  <c r="AJ8" i="20" s="1"/>
  <c r="BC8" i="20"/>
  <c r="E9" i="20"/>
  <c r="I9" i="20"/>
  <c r="AD9" i="20"/>
  <c r="AM9" i="20"/>
  <c r="AX9" i="20"/>
  <c r="G10" i="20"/>
  <c r="K10" i="20"/>
  <c r="AK10" i="20"/>
  <c r="AJ10" i="20" s="1"/>
  <c r="BC10" i="20"/>
  <c r="A4" i="20"/>
  <c r="F4" i="20"/>
  <c r="F8" i="20"/>
  <c r="F3" i="20"/>
  <c r="J3" i="20"/>
  <c r="H4" i="20"/>
  <c r="H6" i="20"/>
  <c r="AL6" i="20"/>
  <c r="J7" i="20"/>
  <c r="D8" i="20"/>
  <c r="D10" i="20"/>
  <c r="H10" i="20"/>
  <c r="L10" i="20"/>
  <c r="AL10" i="20"/>
  <c r="F6" i="20"/>
  <c r="J6" i="20"/>
  <c r="J8" i="20"/>
  <c r="D4" i="20"/>
  <c r="L4" i="20"/>
  <c r="AL4" i="20"/>
  <c r="A5" i="20"/>
  <c r="F5" i="20"/>
  <c r="J5" i="20"/>
  <c r="D6" i="20"/>
  <c r="L6" i="20"/>
  <c r="H8" i="20"/>
  <c r="L8" i="20"/>
  <c r="AL8" i="20"/>
  <c r="G3" i="20"/>
  <c r="K3" i="20"/>
  <c r="AK3" i="20"/>
  <c r="AJ3" i="20" s="1"/>
  <c r="E4" i="20"/>
  <c r="I4" i="20"/>
  <c r="AD4" i="20"/>
  <c r="AM4" i="20"/>
  <c r="G5" i="20"/>
  <c r="K5" i="20"/>
  <c r="AK5" i="20"/>
  <c r="AJ5" i="20" s="1"/>
  <c r="E6" i="20"/>
  <c r="I6" i="20"/>
  <c r="AD6" i="20"/>
  <c r="AM6" i="20"/>
  <c r="G7" i="20"/>
  <c r="K7" i="20"/>
  <c r="AK7" i="20"/>
  <c r="AJ7" i="20" s="1"/>
  <c r="E8" i="20"/>
  <c r="I8" i="20"/>
  <c r="AD8" i="20"/>
  <c r="AM8" i="20"/>
  <c r="G9" i="20"/>
  <c r="K9" i="20"/>
  <c r="AK9" i="20"/>
  <c r="AJ9" i="20" s="1"/>
  <c r="E10" i="20"/>
  <c r="I10" i="20"/>
  <c r="AD10" i="20"/>
  <c r="AM10" i="20"/>
  <c r="A13" i="31"/>
  <c r="A113" i="31"/>
  <c r="A22" i="31"/>
  <c r="A21" i="31"/>
  <c r="A20" i="31"/>
  <c r="A19" i="31"/>
  <c r="A18" i="31"/>
  <c r="A17" i="31"/>
  <c r="A16" i="31"/>
  <c r="A15" i="31"/>
  <c r="A14" i="31"/>
  <c r="M13" i="36" l="1"/>
  <c r="L13" i="36"/>
  <c r="C14" i="36"/>
  <c r="N14" i="36" s="1"/>
  <c r="B14" i="36"/>
  <c r="L14" i="36" s="1"/>
  <c r="D14" i="36"/>
  <c r="M14" i="36" s="1"/>
  <c r="N13" i="36"/>
  <c r="E14" i="36"/>
  <c r="J14" i="36" s="1"/>
  <c r="J13" i="36"/>
  <c r="J13" i="31"/>
  <c r="D18" i="31"/>
  <c r="M18" i="31" s="1"/>
  <c r="AP6" i="17" s="1"/>
  <c r="E18" i="31"/>
  <c r="J18" i="31" s="1"/>
  <c r="B18" i="31"/>
  <c r="L18" i="31" s="1"/>
  <c r="AN6" i="17" s="1"/>
  <c r="C18" i="31"/>
  <c r="N18" i="31" s="1"/>
  <c r="AO6" i="17" s="1"/>
  <c r="D22" i="31"/>
  <c r="M22" i="31" s="1"/>
  <c r="AP10" i="17" s="1"/>
  <c r="E22" i="31"/>
  <c r="J22" i="31" s="1"/>
  <c r="B22" i="31"/>
  <c r="L22" i="31" s="1"/>
  <c r="AN10" i="17" s="1"/>
  <c r="C22" i="31"/>
  <c r="N22" i="31" s="1"/>
  <c r="AO10" i="17" s="1"/>
  <c r="E19" i="31"/>
  <c r="J19" i="31" s="1"/>
  <c r="D19" i="31"/>
  <c r="M19" i="31" s="1"/>
  <c r="AP7" i="17" s="1"/>
  <c r="B19" i="31"/>
  <c r="L19" i="31" s="1"/>
  <c r="AN7" i="17" s="1"/>
  <c r="C19" i="31"/>
  <c r="N19" i="31" s="1"/>
  <c r="AO7" i="17" s="1"/>
  <c r="D113" i="31"/>
  <c r="M113" i="31" s="1"/>
  <c r="AP101" i="17" s="1"/>
  <c r="E113" i="31"/>
  <c r="J113" i="31" s="1"/>
  <c r="B113" i="31"/>
  <c r="L113" i="31" s="1"/>
  <c r="AN101" i="17" s="1"/>
  <c r="C113" i="31"/>
  <c r="N113" i="31" s="1"/>
  <c r="AO101" i="17" s="1"/>
  <c r="D20" i="31"/>
  <c r="M20" i="31" s="1"/>
  <c r="AP8" i="17" s="1"/>
  <c r="E20" i="31"/>
  <c r="J20" i="31" s="1"/>
  <c r="B20" i="31"/>
  <c r="L20" i="31" s="1"/>
  <c r="AN8" i="17" s="1"/>
  <c r="C20" i="31"/>
  <c r="N20" i="31" s="1"/>
  <c r="AO8" i="17" s="1"/>
  <c r="E17" i="31"/>
  <c r="J17" i="31" s="1"/>
  <c r="D17" i="31"/>
  <c r="M17" i="31" s="1"/>
  <c r="AP5" i="17" s="1"/>
  <c r="E21" i="31"/>
  <c r="J21" i="31" s="1"/>
  <c r="D21" i="31"/>
  <c r="M21" i="31" s="1"/>
  <c r="AP9" i="17" s="1"/>
  <c r="B21" i="31"/>
  <c r="L21" i="31" s="1"/>
  <c r="AN9" i="17" s="1"/>
  <c r="C21" i="31"/>
  <c r="N21" i="31" s="1"/>
  <c r="AO9" i="17" s="1"/>
  <c r="D16" i="31"/>
  <c r="M16" i="31" s="1"/>
  <c r="E16" i="31"/>
  <c r="J16" i="31" s="1"/>
  <c r="E15" i="31"/>
  <c r="J15" i="31" s="1"/>
  <c r="D15" i="31"/>
  <c r="M15" i="31" s="1"/>
  <c r="E14" i="31"/>
  <c r="J14" i="31" s="1"/>
  <c r="D14" i="31"/>
  <c r="M14" i="31" s="1"/>
  <c r="B15" i="31"/>
  <c r="C15" i="31"/>
  <c r="C14" i="31"/>
  <c r="B14" i="31"/>
  <c r="B17" i="31"/>
  <c r="C17" i="31"/>
  <c r="C16" i="31"/>
  <c r="N16" i="31" s="1"/>
  <c r="B16" i="31"/>
  <c r="N13" i="31"/>
  <c r="L13" i="31"/>
  <c r="M13" i="31"/>
  <c r="BC101" i="17" l="1"/>
  <c r="G101" i="17"/>
  <c r="AK101" i="17"/>
  <c r="AJ101" i="17" s="1"/>
  <c r="F101" i="17"/>
  <c r="K101" i="17"/>
  <c r="C101" i="17"/>
  <c r="A101" i="17"/>
  <c r="J101" i="17"/>
  <c r="AD101" i="17"/>
  <c r="H101" i="17"/>
  <c r="I101" i="17"/>
  <c r="AM101" i="17"/>
  <c r="L101" i="17"/>
  <c r="D101" i="17"/>
  <c r="E101" i="17"/>
  <c r="AX101" i="17"/>
  <c r="AL101" i="17"/>
  <c r="I8" i="17"/>
  <c r="A8" i="17"/>
  <c r="G8" i="17"/>
  <c r="AX8" i="17"/>
  <c r="AM8" i="17"/>
  <c r="AL8" i="17"/>
  <c r="AK8" i="17"/>
  <c r="AJ8" i="17" s="1"/>
  <c r="L8" i="17"/>
  <c r="H8" i="17"/>
  <c r="J8" i="17"/>
  <c r="BC8" i="17"/>
  <c r="F8" i="17"/>
  <c r="E8" i="17"/>
  <c r="C8" i="17"/>
  <c r="D8" i="17"/>
  <c r="AD8" i="17"/>
  <c r="K8" i="17"/>
  <c r="J7" i="17"/>
  <c r="E7" i="17"/>
  <c r="K7" i="17"/>
  <c r="AM7" i="17"/>
  <c r="BC7" i="17"/>
  <c r="F7" i="17"/>
  <c r="AX7" i="17"/>
  <c r="C7" i="17"/>
  <c r="D7" i="17"/>
  <c r="A7" i="17"/>
  <c r="G7" i="17"/>
  <c r="AL7" i="17"/>
  <c r="AD7" i="17"/>
  <c r="L7" i="17"/>
  <c r="AK7" i="17"/>
  <c r="AJ7" i="17" s="1"/>
  <c r="I7" i="17"/>
  <c r="H7" i="17"/>
  <c r="AL10" i="17"/>
  <c r="BC10" i="17"/>
  <c r="AM10" i="17"/>
  <c r="G10" i="17"/>
  <c r="F10" i="17"/>
  <c r="C10" i="17"/>
  <c r="J10" i="17"/>
  <c r="AD10" i="17"/>
  <c r="K10" i="17"/>
  <c r="L10" i="17"/>
  <c r="E10" i="17"/>
  <c r="I10" i="17"/>
  <c r="A10" i="17"/>
  <c r="H10" i="17"/>
  <c r="AX10" i="17"/>
  <c r="AK10" i="17"/>
  <c r="AJ10" i="17" s="1"/>
  <c r="D10" i="17"/>
  <c r="I6" i="17"/>
  <c r="A6" i="17"/>
  <c r="AK6" i="17"/>
  <c r="AJ6" i="17" s="1"/>
  <c r="AX6" i="17"/>
  <c r="K6" i="17"/>
  <c r="AL6" i="17"/>
  <c r="AD6" i="17"/>
  <c r="L6" i="17"/>
  <c r="H6" i="17"/>
  <c r="J6" i="17"/>
  <c r="G6" i="17"/>
  <c r="BC6" i="17"/>
  <c r="F6" i="17"/>
  <c r="AM6" i="17"/>
  <c r="C6" i="17"/>
  <c r="D6" i="17"/>
  <c r="E6" i="17"/>
  <c r="F9" i="17"/>
  <c r="E9" i="17"/>
  <c r="K9" i="17"/>
  <c r="AM9" i="17"/>
  <c r="G9" i="17"/>
  <c r="I9" i="17"/>
  <c r="A9" i="17"/>
  <c r="H9" i="17"/>
  <c r="C9" i="17"/>
  <c r="D9" i="17"/>
  <c r="AL9" i="17"/>
  <c r="J9" i="17"/>
  <c r="AD9" i="17"/>
  <c r="L9" i="17"/>
  <c r="AX9" i="17"/>
  <c r="BC9" i="17"/>
  <c r="AK9" i="17"/>
  <c r="AJ9" i="17" s="1"/>
  <c r="AO4" i="17"/>
  <c r="AP4" i="17"/>
  <c r="AP3" i="17"/>
  <c r="L17" i="31"/>
  <c r="AN5" i="17" s="1"/>
  <c r="N17" i="31"/>
  <c r="AO5" i="17" s="1"/>
  <c r="L16" i="31"/>
  <c r="L14" i="31"/>
  <c r="AN2" i="17" s="1"/>
  <c r="N14" i="31"/>
  <c r="AO2" i="17" s="1"/>
  <c r="L15" i="31"/>
  <c r="N15" i="31"/>
  <c r="AP2" i="17"/>
  <c r="J5" i="17" l="1"/>
  <c r="E5" i="17"/>
  <c r="D5" i="17"/>
  <c r="AM5" i="17"/>
  <c r="BC5" i="17"/>
  <c r="F5" i="17"/>
  <c r="AX5" i="17"/>
  <c r="K5" i="17"/>
  <c r="AK5" i="17"/>
  <c r="AJ5" i="17" s="1"/>
  <c r="I5" i="17"/>
  <c r="A5" i="17"/>
  <c r="G5" i="17"/>
  <c r="AL5" i="17"/>
  <c r="AD5" i="17"/>
  <c r="L5" i="17"/>
  <c r="H5" i="17"/>
  <c r="C5" i="17"/>
  <c r="BC2" i="17"/>
  <c r="H2" i="17"/>
  <c r="AL2" i="17"/>
  <c r="I2" i="17"/>
  <c r="E2" i="17"/>
  <c r="AK2" i="17"/>
  <c r="AJ2" i="17" s="1"/>
  <c r="L2" i="17"/>
  <c r="D2" i="17"/>
  <c r="AM2" i="17"/>
  <c r="C2" i="17"/>
  <c r="J2" i="17"/>
  <c r="A2" i="17"/>
  <c r="AX2" i="17"/>
  <c r="G2" i="17"/>
  <c r="F2" i="17"/>
  <c r="K2" i="17"/>
  <c r="AD2" i="17"/>
  <c r="AN4" i="17"/>
  <c r="AN3" i="17"/>
  <c r="AO3" i="17"/>
  <c r="AY2" i="20"/>
  <c r="AT2" i="20"/>
  <c r="AS2" i="20"/>
  <c r="AR2" i="20"/>
  <c r="AQ2" i="20"/>
  <c r="AP2" i="20"/>
  <c r="AO2" i="20"/>
  <c r="AN2" i="20"/>
  <c r="C2" i="20" s="1"/>
  <c r="AD2" i="20" l="1"/>
  <c r="AM3" i="17"/>
  <c r="L3" i="17"/>
  <c r="H3" i="17"/>
  <c r="D3" i="17"/>
  <c r="BC3" i="17"/>
  <c r="J3" i="17"/>
  <c r="A3" i="17"/>
  <c r="AL3" i="17"/>
  <c r="K3" i="17"/>
  <c r="G3" i="17"/>
  <c r="C3" i="17"/>
  <c r="AK3" i="17"/>
  <c r="AJ3" i="17" s="1"/>
  <c r="F3" i="17"/>
  <c r="AX3" i="17"/>
  <c r="AD3" i="17"/>
  <c r="I3" i="17"/>
  <c r="E3" i="17"/>
  <c r="AL4" i="17"/>
  <c r="K4" i="17"/>
  <c r="G4" i="17"/>
  <c r="C4" i="17"/>
  <c r="AK4" i="17"/>
  <c r="AJ4" i="17" s="1"/>
  <c r="AX4" i="17"/>
  <c r="I4" i="17"/>
  <c r="BC4" i="17"/>
  <c r="J4" i="17"/>
  <c r="F4" i="17"/>
  <c r="A4" i="17"/>
  <c r="AD4" i="17"/>
  <c r="E4" i="17"/>
  <c r="AM4" i="17"/>
  <c r="L4" i="17"/>
  <c r="H4" i="17"/>
  <c r="D4" i="17"/>
  <c r="AM2" i="20"/>
  <c r="A2" i="20"/>
  <c r="I2" i="20"/>
  <c r="BC2" i="20"/>
  <c r="J2" i="20"/>
  <c r="E2" i="20"/>
  <c r="F2" i="20"/>
  <c r="AK2" i="20"/>
  <c r="AJ2" i="20" s="1"/>
  <c r="AX2" i="20"/>
  <c r="G2" i="20"/>
  <c r="K2" i="20"/>
  <c r="AL2" i="20"/>
  <c r="D2" i="20"/>
  <c r="H2" i="20"/>
  <c r="L2" i="20"/>
</calcChain>
</file>

<file path=xl/comments1.xml><?xml version="1.0" encoding="utf-8"?>
<comments xmlns="http://schemas.openxmlformats.org/spreadsheetml/2006/main">
  <authors>
    <author>田村　佳子</author>
  </authors>
  <commentList>
    <comment ref="B1" authorId="0" shapeId="0">
      <text>
        <r>
          <rPr>
            <b/>
            <sz val="9"/>
            <color indexed="81"/>
            <rFont val="ＭＳ Ｐゴシック"/>
            <family val="3"/>
            <charset val="128"/>
          </rPr>
          <t>10:一般
20:ガイド
30:直ＭＳ-web
31:直ＭＳ-メール
40:通常個別パンフ
41:FAX個別パンフ
42:web添付個別パンフ
43:冊子個別パンフ
44:他・紙媒体
50:ＡＤ経由
60:特別処理企業
90:学内受講
99:その他</t>
        </r>
      </text>
    </comment>
  </commentList>
</comments>
</file>

<file path=xl/comments2.xml><?xml version="1.0" encoding="utf-8"?>
<comments xmlns="http://schemas.openxmlformats.org/spreadsheetml/2006/main">
  <authors>
    <author>田村　佳子</author>
  </authors>
  <commentList>
    <comment ref="B1" authorId="0" shapeId="0">
      <text>
        <r>
          <rPr>
            <b/>
            <sz val="9"/>
            <color indexed="81"/>
            <rFont val="ＭＳ Ｐゴシック"/>
            <family val="3"/>
            <charset val="128"/>
          </rPr>
          <t>10:一般
20:ガイド
30:直ＭＳ-web
31:直ＭＳ-メール
40:通常個別パンフ
41:FAX個別パンフ
42:web添付個別パンフ
43:冊子個別パンフ
44:他・紙媒体
50:ＡＤ経由
60:特別処理企業
90:学内受講
99:その他</t>
        </r>
      </text>
    </comment>
  </commentList>
</comments>
</file>

<file path=xl/sharedStrings.xml><?xml version="1.0" encoding="utf-8"?>
<sst xmlns="http://schemas.openxmlformats.org/spreadsheetml/2006/main" count="4985" uniqueCount="1759">
  <si>
    <t>〒</t>
  </si>
  <si>
    <t>[開催地]</t>
  </si>
  <si>
    <t>日程</t>
  </si>
  <si>
    <t>年齢</t>
  </si>
  <si>
    <t>様</t>
    <rPh sb="0" eb="1">
      <t>サマ</t>
    </rPh>
    <phoneticPr fontId="24"/>
  </si>
  <si>
    <t>(3)</t>
    <phoneticPr fontId="24"/>
  </si>
  <si>
    <t>(4)</t>
    <phoneticPr fontId="24"/>
  </si>
  <si>
    <t>(5)</t>
    <phoneticPr fontId="24"/>
  </si>
  <si>
    <t>(6)</t>
    <phoneticPr fontId="24"/>
  </si>
  <si>
    <t>(7)</t>
    <phoneticPr fontId="24"/>
  </si>
  <si>
    <t>(9)</t>
    <phoneticPr fontId="24"/>
  </si>
  <si>
    <t>業種</t>
    <rPh sb="0" eb="2">
      <t>ギョウシュ</t>
    </rPh>
    <phoneticPr fontId="24"/>
  </si>
  <si>
    <t>従業員数</t>
    <rPh sb="0" eb="3">
      <t>ジュウギョウイン</t>
    </rPh>
    <rPh sb="3" eb="4">
      <t>スウ</t>
    </rPh>
    <phoneticPr fontId="24"/>
  </si>
  <si>
    <t>氏名</t>
    <rPh sb="0" eb="2">
      <t>シメイ</t>
    </rPh>
    <phoneticPr fontId="24"/>
  </si>
  <si>
    <t>部長実践研修</t>
  </si>
  <si>
    <t>職場リーダー研修</t>
  </si>
  <si>
    <t>上級管理者のための戦略マネジメント実践研修</t>
  </si>
  <si>
    <t>チームリーダーのための課題形成力養成研修</t>
  </si>
  <si>
    <t>ビジネスコーチング研修</t>
  </si>
  <si>
    <t>ビジネスリーダー養成スクール</t>
  </si>
  <si>
    <t>ロジカルシンキング・トレーニング</t>
  </si>
  <si>
    <t>論理思考と共感的理解で課題を解決する　クリティカル・コミュニケーション</t>
  </si>
  <si>
    <t>マーケティング基本</t>
  </si>
  <si>
    <t>ビジネス・シミュレーションで学ぶ　財務・計数研修</t>
  </si>
  <si>
    <t>経営分析基礎</t>
  </si>
  <si>
    <t>管理会計基礎</t>
  </si>
  <si>
    <t>実践簿記会計</t>
  </si>
  <si>
    <t>人事担当者基本研修</t>
  </si>
  <si>
    <t>研修運営実務の基本</t>
  </si>
  <si>
    <t>研修効果測定法</t>
  </si>
  <si>
    <t>社員研修インストラクター養成　インストラクション実習コース</t>
  </si>
  <si>
    <t>１日でわかる！　戦略的思考の要点</t>
  </si>
  <si>
    <t>信頼を高める　リーダーの「作法」</t>
  </si>
  <si>
    <t>１日でわかる！　決算書の読み方</t>
  </si>
  <si>
    <t>１日でわかる！　コミュニケーションの技術</t>
  </si>
  <si>
    <t>リーダーのための　「考働力」開発</t>
  </si>
  <si>
    <t>プレゼンテーション実践トレーニング</t>
  </si>
  <si>
    <t>管理者・リーダーのためのロジカルコミュニケーション</t>
  </si>
  <si>
    <t>（フリガナ）</t>
    <phoneticPr fontId="24"/>
  </si>
  <si>
    <t>所在地</t>
    <phoneticPr fontId="24"/>
  </si>
  <si>
    <t>ご参加者　所属</t>
    <phoneticPr fontId="24"/>
  </si>
  <si>
    <t>(2)</t>
    <phoneticPr fontId="24"/>
  </si>
  <si>
    <t>性別</t>
    <rPh sb="0" eb="2">
      <t>セイベツ</t>
    </rPh>
    <phoneticPr fontId="24"/>
  </si>
  <si>
    <t>所属・役職</t>
    <rPh sb="0" eb="2">
      <t>ショゾク</t>
    </rPh>
    <rPh sb="3" eb="5">
      <t>ヤクショク</t>
    </rPh>
    <phoneticPr fontId="24"/>
  </si>
  <si>
    <t>実践！マネジャー研修　課題形成と課題解決のマネジメント</t>
  </si>
  <si>
    <t>複眼的思考による　問題発見力強化研修</t>
  </si>
  <si>
    <t>論理的思考をベースとした　問題解決実践トレーニング</t>
  </si>
  <si>
    <t>構造化スキルを高める　図解思考入門</t>
  </si>
  <si>
    <t>主体性を確立する　セルフ・エンパワメント研修</t>
  </si>
  <si>
    <t>管理者・リーダーのための経営分析</t>
  </si>
  <si>
    <t>新人フォローアップ研修　基本編</t>
  </si>
  <si>
    <t>自分とメンバーのやる気を引き出す　モチベーションアップ・トレーニング</t>
  </si>
  <si>
    <t>ムリ・ムダ・ムラをなくす　仕事ダイエット</t>
  </si>
  <si>
    <t>実践！ビジネスディベート</t>
  </si>
  <si>
    <t>新人フォローアップ研修　自律編</t>
  </si>
  <si>
    <t>企業･団体名</t>
    <rPh sb="0" eb="2">
      <t>キギョウ</t>
    </rPh>
    <rPh sb="3" eb="5">
      <t>ダンタイ</t>
    </rPh>
    <rPh sb="5" eb="6">
      <t>メイ</t>
    </rPh>
    <phoneticPr fontId="24"/>
  </si>
  <si>
    <t>仕事の生産性を高める業務改善基本</t>
  </si>
  <si>
    <t>１日でわかる！　アイデア創出の極意</t>
  </si>
  <si>
    <t>仕事に使える数的思考入門</t>
  </si>
  <si>
    <t>代官山</t>
  </si>
  <si>
    <t>採用担当者基本研修</t>
  </si>
  <si>
    <t>最適な選択のための意思決定</t>
  </si>
  <si>
    <t>Ａ４　１枚で伝えるデザインの技術</t>
  </si>
  <si>
    <t>気持ちよく仕事をすすめるための　人間関係構築力アップ</t>
  </si>
  <si>
    <t>１日でわかる！　アンケートのつくり方</t>
  </si>
  <si>
    <t>代官山フィールドワークで仮説力をつける</t>
  </si>
  <si>
    <t>仕事の価値を高める　コストの「見える化」</t>
  </si>
  <si>
    <t>(8)</t>
    <phoneticPr fontId="24"/>
  </si>
  <si>
    <t>(10)</t>
    <phoneticPr fontId="24"/>
  </si>
  <si>
    <t>結合</t>
    <rPh sb="0" eb="2">
      <t>ケツゴウ</t>
    </rPh>
    <phoneticPr fontId="24"/>
  </si>
  <si>
    <t>TEL</t>
    <phoneticPr fontId="24"/>
  </si>
  <si>
    <t>FAX</t>
    <phoneticPr fontId="24"/>
  </si>
  <si>
    <t>［講座コード］</t>
    <phoneticPr fontId="24"/>
  </si>
  <si>
    <t xml:space="preserve">E-mail </t>
    <phoneticPr fontId="24"/>
  </si>
  <si>
    <t>お申込日：</t>
    <rPh sb="1" eb="3">
      <t>モウシコミ</t>
    </rPh>
    <rPh sb="3" eb="4">
      <t>ビ</t>
    </rPh>
    <phoneticPr fontId="24"/>
  </si>
  <si>
    <t>一括申込制度</t>
    <rPh sb="0" eb="2">
      <t>イッカツ</t>
    </rPh>
    <rPh sb="2" eb="4">
      <t>モウシコミ</t>
    </rPh>
    <rPh sb="4" eb="6">
      <t>セイド</t>
    </rPh>
    <phoneticPr fontId="24"/>
  </si>
  <si>
    <t>リストから
選択↓</t>
    <rPh sb="6" eb="8">
      <t>センタク</t>
    </rPh>
    <phoneticPr fontId="24"/>
  </si>
  <si>
    <t>ID</t>
  </si>
  <si>
    <t>申込ルート</t>
    <rPh sb="0" eb="2">
      <t>モウシコミ</t>
    </rPh>
    <phoneticPr fontId="8"/>
  </si>
  <si>
    <t>法人名</t>
  </si>
  <si>
    <t>*法人名カナ</t>
    <phoneticPr fontId="24"/>
  </si>
  <si>
    <t>*業種</t>
    <phoneticPr fontId="24"/>
  </si>
  <si>
    <t>*従業員数</t>
    <phoneticPr fontId="24"/>
  </si>
  <si>
    <t>所属・役職</t>
    <rPh sb="3" eb="5">
      <t>ヤクショク</t>
    </rPh>
    <phoneticPr fontId="8"/>
  </si>
  <si>
    <t>申込責任者氏名</t>
    <rPh sb="0" eb="2">
      <t>モウシコミ</t>
    </rPh>
    <rPh sb="2" eb="5">
      <t>セキニンシャ</t>
    </rPh>
    <phoneticPr fontId="8"/>
  </si>
  <si>
    <t>申込責任者氏名カナ</t>
    <rPh sb="0" eb="2">
      <t>モウシコミ</t>
    </rPh>
    <rPh sb="2" eb="5">
      <t>セキニンシャ</t>
    </rPh>
    <phoneticPr fontId="8"/>
  </si>
  <si>
    <t>E-Mail</t>
  </si>
  <si>
    <t>TEL</t>
  </si>
  <si>
    <t>FAX</t>
  </si>
  <si>
    <t>*所在地（送付先住所）〒</t>
    <phoneticPr fontId="24"/>
  </si>
  <si>
    <t>*所在地（送付先住所）都道府県</t>
    <rPh sb="11" eb="15">
      <t>トドウフケン</t>
    </rPh>
    <phoneticPr fontId="8"/>
  </si>
  <si>
    <t>*所在地（送付先住所）住所１</t>
    <rPh sb="11" eb="13">
      <t>ジュウショ</t>
    </rPh>
    <phoneticPr fontId="8"/>
  </si>
  <si>
    <t>*所在地（送付先住所）住所２</t>
    <rPh sb="11" eb="13">
      <t>ジュウショ</t>
    </rPh>
    <phoneticPr fontId="8"/>
  </si>
  <si>
    <t>*所在地（送付先住所）住所３</t>
    <rPh sb="11" eb="13">
      <t>ジュウショ</t>
    </rPh>
    <phoneticPr fontId="8"/>
  </si>
  <si>
    <t>（参加票送付先用）企業名</t>
    <rPh sb="1" eb="3">
      <t>サンカ</t>
    </rPh>
    <rPh sb="3" eb="4">
      <t>ヒョウ</t>
    </rPh>
    <rPh sb="4" eb="6">
      <t>ソウフ</t>
    </rPh>
    <rPh sb="6" eb="7">
      <t>サキ</t>
    </rPh>
    <rPh sb="7" eb="8">
      <t>ヨウ</t>
    </rPh>
    <rPh sb="9" eb="11">
      <t>キギョウ</t>
    </rPh>
    <rPh sb="11" eb="12">
      <t>メイ</t>
    </rPh>
    <phoneticPr fontId="8"/>
  </si>
  <si>
    <t>（参加票送付先用）事業所名</t>
    <rPh sb="1" eb="3">
      <t>サンカ</t>
    </rPh>
    <rPh sb="3" eb="4">
      <t>ヒョウ</t>
    </rPh>
    <rPh sb="4" eb="6">
      <t>ソウフ</t>
    </rPh>
    <rPh sb="6" eb="7">
      <t>サキ</t>
    </rPh>
    <rPh sb="7" eb="8">
      <t>ヨウ</t>
    </rPh>
    <rPh sb="9" eb="12">
      <t>ジギョウショ</t>
    </rPh>
    <rPh sb="12" eb="13">
      <t>メイ</t>
    </rPh>
    <phoneticPr fontId="8"/>
  </si>
  <si>
    <t>（参加票送付先用）所属・役職</t>
    <rPh sb="1" eb="3">
      <t>サンカ</t>
    </rPh>
    <rPh sb="3" eb="4">
      <t>ヒョウ</t>
    </rPh>
    <rPh sb="4" eb="6">
      <t>ソウフ</t>
    </rPh>
    <rPh sb="6" eb="7">
      <t>サキ</t>
    </rPh>
    <rPh sb="7" eb="8">
      <t>ヨウ</t>
    </rPh>
    <rPh sb="9" eb="11">
      <t>ショゾク</t>
    </rPh>
    <rPh sb="12" eb="14">
      <t>ヤクショク</t>
    </rPh>
    <phoneticPr fontId="8"/>
  </si>
  <si>
    <t>（参加票送付先用）申込責任者</t>
    <rPh sb="1" eb="3">
      <t>サンカ</t>
    </rPh>
    <rPh sb="3" eb="4">
      <t>ヒョウ</t>
    </rPh>
    <rPh sb="4" eb="6">
      <t>ソウフ</t>
    </rPh>
    <rPh sb="6" eb="7">
      <t>サキ</t>
    </rPh>
    <rPh sb="7" eb="8">
      <t>ヨウ</t>
    </rPh>
    <rPh sb="9" eb="11">
      <t>モウシコミ</t>
    </rPh>
    <rPh sb="11" eb="14">
      <t>セキニンシャ</t>
    </rPh>
    <phoneticPr fontId="8"/>
  </si>
  <si>
    <t>（参加票送付先用）〒</t>
    <rPh sb="1" eb="3">
      <t>サンカ</t>
    </rPh>
    <rPh sb="3" eb="4">
      <t>ヒョウ</t>
    </rPh>
    <rPh sb="4" eb="6">
      <t>ソウフ</t>
    </rPh>
    <rPh sb="6" eb="7">
      <t>サキ</t>
    </rPh>
    <rPh sb="7" eb="8">
      <t>ヨウ</t>
    </rPh>
    <phoneticPr fontId="8"/>
  </si>
  <si>
    <t>（参加票送付先用）都道府県</t>
    <rPh sb="1" eb="3">
      <t>サンカ</t>
    </rPh>
    <rPh sb="3" eb="4">
      <t>ヒョウ</t>
    </rPh>
    <rPh sb="4" eb="6">
      <t>ソウフ</t>
    </rPh>
    <rPh sb="6" eb="7">
      <t>サキ</t>
    </rPh>
    <rPh sb="7" eb="8">
      <t>ヨウ</t>
    </rPh>
    <rPh sb="9" eb="13">
      <t>トドウフケン</t>
    </rPh>
    <phoneticPr fontId="8"/>
  </si>
  <si>
    <t>（参加票送付先用）住所１</t>
    <rPh sb="1" eb="3">
      <t>サンカ</t>
    </rPh>
    <rPh sb="3" eb="4">
      <t>ヒョウ</t>
    </rPh>
    <rPh sb="4" eb="6">
      <t>ソウフ</t>
    </rPh>
    <rPh sb="6" eb="7">
      <t>サキ</t>
    </rPh>
    <rPh sb="7" eb="8">
      <t>ヨウ</t>
    </rPh>
    <rPh sb="9" eb="11">
      <t>ジュウショ</t>
    </rPh>
    <phoneticPr fontId="8"/>
  </si>
  <si>
    <t>（参加票送付先用）住所２</t>
    <rPh sb="1" eb="3">
      <t>サンカ</t>
    </rPh>
    <rPh sb="3" eb="4">
      <t>ヒョウ</t>
    </rPh>
    <rPh sb="4" eb="6">
      <t>ソウフ</t>
    </rPh>
    <rPh sb="6" eb="7">
      <t>サキ</t>
    </rPh>
    <rPh sb="7" eb="8">
      <t>ヨウ</t>
    </rPh>
    <rPh sb="9" eb="11">
      <t>ジュウショ</t>
    </rPh>
    <phoneticPr fontId="8"/>
  </si>
  <si>
    <t>（参加票送付先用）住所３</t>
    <rPh sb="1" eb="3">
      <t>サンカ</t>
    </rPh>
    <rPh sb="3" eb="4">
      <t>ヒョウ</t>
    </rPh>
    <rPh sb="4" eb="6">
      <t>ソウフ</t>
    </rPh>
    <rPh sb="6" eb="7">
      <t>サキ</t>
    </rPh>
    <rPh sb="7" eb="8">
      <t>ヨウ</t>
    </rPh>
    <rPh sb="9" eb="11">
      <t>ジュウショ</t>
    </rPh>
    <phoneticPr fontId="8"/>
  </si>
  <si>
    <t>（参加票送付先用）電話番号</t>
  </si>
  <si>
    <t>*請求書の形態</t>
    <phoneticPr fontId="24"/>
  </si>
  <si>
    <t>*申込区分</t>
    <phoneticPr fontId="24"/>
  </si>
  <si>
    <t>通信欄</t>
  </si>
  <si>
    <t>受講証明書発行希望</t>
    <rPh sb="0" eb="2">
      <t>ジュコウ</t>
    </rPh>
    <rPh sb="2" eb="4">
      <t>ショウメイ</t>
    </rPh>
    <rPh sb="4" eb="5">
      <t>ショ</t>
    </rPh>
    <rPh sb="5" eb="7">
      <t>ハッコウ</t>
    </rPh>
    <rPh sb="7" eb="9">
      <t>キボウ</t>
    </rPh>
    <phoneticPr fontId="8"/>
  </si>
  <si>
    <t>領収証発行希望</t>
    <rPh sb="0" eb="3">
      <t>リョウシュウショウ</t>
    </rPh>
    <rPh sb="3" eb="5">
      <t>ハッコウ</t>
    </rPh>
    <rPh sb="5" eb="7">
      <t>キボウ</t>
    </rPh>
    <phoneticPr fontId="8"/>
  </si>
  <si>
    <t>開催部課コード</t>
    <rPh sb="0" eb="2">
      <t>カイサイ</t>
    </rPh>
    <rPh sb="2" eb="4">
      <t>ブカ</t>
    </rPh>
    <phoneticPr fontId="8"/>
  </si>
  <si>
    <t>講座コード</t>
    <rPh sb="0" eb="2">
      <t>コウザ</t>
    </rPh>
    <phoneticPr fontId="8"/>
  </si>
  <si>
    <t>開催回</t>
    <rPh sb="0" eb="2">
      <t>カイサイ</t>
    </rPh>
    <rPh sb="2" eb="3">
      <t>カイ</t>
    </rPh>
    <phoneticPr fontId="8"/>
  </si>
  <si>
    <t>開催回枝番</t>
    <rPh sb="0" eb="2">
      <t>カイサイ</t>
    </rPh>
    <rPh sb="2" eb="3">
      <t>カイ</t>
    </rPh>
    <rPh sb="3" eb="4">
      <t>エダ</t>
    </rPh>
    <rPh sb="4" eb="5">
      <t>バン</t>
    </rPh>
    <phoneticPr fontId="8"/>
  </si>
  <si>
    <t>*コース名</t>
    <phoneticPr fontId="24"/>
  </si>
  <si>
    <t>*日程</t>
    <phoneticPr fontId="24"/>
  </si>
  <si>
    <t>*開催場所</t>
    <phoneticPr fontId="24"/>
  </si>
  <si>
    <t>所属企業名</t>
    <rPh sb="2" eb="4">
      <t>キギョウ</t>
    </rPh>
    <rPh sb="4" eb="5">
      <t>メイ</t>
    </rPh>
    <phoneticPr fontId="8"/>
  </si>
  <si>
    <t>所属</t>
  </si>
  <si>
    <t>参加者氏名</t>
    <rPh sb="0" eb="3">
      <t>サンカシャ</t>
    </rPh>
    <phoneticPr fontId="8"/>
  </si>
  <si>
    <t>参加者氏名カナ</t>
    <rPh sb="0" eb="3">
      <t>サンカシャ</t>
    </rPh>
    <phoneticPr fontId="8"/>
  </si>
  <si>
    <t>性別</t>
  </si>
  <si>
    <t>参加票発行指定日</t>
    <rPh sb="0" eb="2">
      <t>サンカ</t>
    </rPh>
    <rPh sb="2" eb="3">
      <t>ヒョウ</t>
    </rPh>
    <rPh sb="3" eb="5">
      <t>ハッコウ</t>
    </rPh>
    <rPh sb="5" eb="8">
      <t>シテイビ</t>
    </rPh>
    <phoneticPr fontId="8"/>
  </si>
  <si>
    <t>請求書発行指定日</t>
    <rPh sb="0" eb="3">
      <t>セイキュウショ</t>
    </rPh>
    <rPh sb="3" eb="5">
      <t>ハッコウ</t>
    </rPh>
    <rPh sb="5" eb="8">
      <t>シテイビ</t>
    </rPh>
    <phoneticPr fontId="8"/>
  </si>
  <si>
    <t>参加者メモ</t>
    <rPh sb="0" eb="3">
      <t>サンカシャ</t>
    </rPh>
    <phoneticPr fontId="8"/>
  </si>
  <si>
    <t>申込日時</t>
    <rPh sb="3" eb="4">
      <t>ジ</t>
    </rPh>
    <phoneticPr fontId="8"/>
  </si>
  <si>
    <t>東京</t>
  </si>
  <si>
    <t>セミナー名</t>
  </si>
  <si>
    <t>課長実践研修・合宿</t>
  </si>
  <si>
    <t>課長実践研修・通学</t>
  </si>
  <si>
    <t>新任課長実践研修・合宿</t>
  </si>
  <si>
    <t>新任課長実践研修・通学</t>
  </si>
  <si>
    <t>係長実践研修・合宿</t>
  </si>
  <si>
    <t>係長実践研修・通学</t>
  </si>
  <si>
    <t>対立から協調へ　コンフリクト・マネジメント研修</t>
  </si>
  <si>
    <t>１日でわかる！　ビジネスコーチングスキル</t>
  </si>
  <si>
    <t>行動変革を促す自己洞察</t>
  </si>
  <si>
    <t>ポジティブ心理学を活用したモチベーションマネジメントスキル</t>
  </si>
  <si>
    <t>メンタル・タフネス実践</t>
  </si>
  <si>
    <t>アンガーマネジメント実践トレーニング</t>
  </si>
  <si>
    <t>管理者・リーダーのための　ストレスコントロール実践</t>
  </si>
  <si>
    <t>１日でわかる！　ロジカルシンキングスキル</t>
  </si>
  <si>
    <t>考え方のクセを打破する　思考力強化トレーニング</t>
  </si>
  <si>
    <t>複雑な問題の根本を探れ　本質的問題解決</t>
  </si>
  <si>
    <t>人を動かす　職場の話し方実践</t>
  </si>
  <si>
    <t>１日でわかる！　プレゼンテーション</t>
  </si>
  <si>
    <t>プレゼンテーション基本</t>
  </si>
  <si>
    <t>説得から納得へ　ネゴシエーションスキル強化</t>
  </si>
  <si>
    <t>仕事で使う　文章力向上トレーニング</t>
  </si>
  <si>
    <t>１日でわかる！　ビジネス文書作成のポイント</t>
  </si>
  <si>
    <t>「段取り力」開発　基礎</t>
  </si>
  <si>
    <t>「段取り力」開発　応用</t>
  </si>
  <si>
    <t>タイム・イノベーション　タイムマネジメントのネクストステージ</t>
  </si>
  <si>
    <t>勝つためのビジネスモデル構築術</t>
  </si>
  <si>
    <t>中堅営業実践　営業力の強みと弱みを把握する</t>
  </si>
  <si>
    <t>営業担当者基本</t>
  </si>
  <si>
    <t>今、知りたい　労働法運用の実務</t>
  </si>
  <si>
    <t>研修企画担当者基本</t>
  </si>
  <si>
    <t>研修プログラムデザイン</t>
  </si>
  <si>
    <t>研修ゲームインストラクター実践</t>
  </si>
  <si>
    <t>開始日</t>
    <rPh sb="0" eb="3">
      <t>カイシビ</t>
    </rPh>
    <phoneticPr fontId="24"/>
  </si>
  <si>
    <t>開催一覧から
ガイド№を入力↓</t>
    <rPh sb="0" eb="2">
      <t>カイサイ</t>
    </rPh>
    <rPh sb="2" eb="4">
      <t>イチラン</t>
    </rPh>
    <rPh sb="12" eb="14">
      <t>ニュウリョク</t>
    </rPh>
    <phoneticPr fontId="24"/>
  </si>
  <si>
    <t>mmddを4桁
文字列で
入力
（ex.0704）↓</t>
    <rPh sb="6" eb="7">
      <t>ケタ</t>
    </rPh>
    <rPh sb="8" eb="11">
      <t>モジレツ</t>
    </rPh>
    <rPh sb="13" eb="15">
      <t>ニュウリョク</t>
    </rPh>
    <phoneticPr fontId="24"/>
  </si>
  <si>
    <t>ｶﾞｲﾄﾞ№</t>
    <phoneticPr fontId="24"/>
  </si>
  <si>
    <t>エリア</t>
    <phoneticPr fontId="24"/>
  </si>
  <si>
    <t>0215</t>
  </si>
  <si>
    <t>瞬間プレゼンテーション　ビジネス・ピッチ</t>
  </si>
  <si>
    <t>seminar@hj.sanno.ac.jp</t>
    <phoneticPr fontId="24"/>
  </si>
  <si>
    <t>通信欄</t>
    <rPh sb="0" eb="3">
      <t>ツウシンラン</t>
    </rPh>
    <phoneticPr fontId="24"/>
  </si>
  <si>
    <t>(1)</t>
    <phoneticPr fontId="24"/>
  </si>
  <si>
    <t>(フリガナ）</t>
    <phoneticPr fontId="24"/>
  </si>
  <si>
    <t>フリガナ</t>
    <phoneticPr fontId="24"/>
  </si>
  <si>
    <t>業種</t>
    <rPh sb="0" eb="2">
      <t>ギョウシュ</t>
    </rPh>
    <phoneticPr fontId="24"/>
  </si>
  <si>
    <t>ご参加者氏名</t>
    <phoneticPr fontId="24"/>
  </si>
  <si>
    <t>例</t>
    <rPh sb="0" eb="1">
      <t>レイ</t>
    </rPh>
    <phoneticPr fontId="24"/>
  </si>
  <si>
    <t>経営幹部のための戦略構想塾</t>
    <rPh sb="0" eb="2">
      <t>ケイエイ</t>
    </rPh>
    <rPh sb="2" eb="4">
      <t>カンブ</t>
    </rPh>
    <rPh sb="8" eb="10">
      <t>センリャク</t>
    </rPh>
    <rPh sb="10" eb="12">
      <t>コウソウ</t>
    </rPh>
    <rPh sb="12" eb="13">
      <t>ジュク</t>
    </rPh>
    <phoneticPr fontId="24"/>
  </si>
  <si>
    <t>有明</t>
    <rPh sb="0" eb="2">
      <t>アリアケ</t>
    </rPh>
    <phoneticPr fontId="24"/>
  </si>
  <si>
    <t>男</t>
    <rPh sb="0" eb="1">
      <t>オトコ</t>
    </rPh>
    <phoneticPr fontId="24"/>
  </si>
  <si>
    <t>教育・研究</t>
    <rPh sb="0" eb="2">
      <t>キョウイク</t>
    </rPh>
    <rPh sb="3" eb="5">
      <t>ケンキュウ</t>
    </rPh>
    <phoneticPr fontId="24"/>
  </si>
  <si>
    <t>株式会社　産能マネジメント</t>
    <rPh sb="0" eb="4">
      <t>カブシキガイシャ</t>
    </rPh>
    <rPh sb="5" eb="7">
      <t>サンノウ</t>
    </rPh>
    <phoneticPr fontId="24"/>
  </si>
  <si>
    <t>営業部</t>
    <rPh sb="0" eb="2">
      <t>エイギョウ</t>
    </rPh>
    <rPh sb="2" eb="3">
      <t>ブ</t>
    </rPh>
    <phoneticPr fontId="24"/>
  </si>
  <si>
    <t>男</t>
  </si>
  <si>
    <t>人事部</t>
    <rPh sb="0" eb="2">
      <t>ジンジ</t>
    </rPh>
    <rPh sb="2" eb="3">
      <t>ブ</t>
    </rPh>
    <phoneticPr fontId="24"/>
  </si>
  <si>
    <t>結合key</t>
    <rPh sb="0" eb="2">
      <t>ケツゴウ</t>
    </rPh>
    <phoneticPr fontId="31"/>
  </si>
  <si>
    <t>講座コード</t>
    <phoneticPr fontId="31"/>
  </si>
  <si>
    <t>0925</t>
  </si>
  <si>
    <t>1127</t>
  </si>
  <si>
    <t>0828</t>
  </si>
  <si>
    <t>1016</t>
  </si>
  <si>
    <t>1113</t>
  </si>
  <si>
    <t>0305</t>
  </si>
  <si>
    <t>0904</t>
  </si>
  <si>
    <t>0129</t>
  </si>
  <si>
    <t>0911</t>
  </si>
  <si>
    <t>1120</t>
  </si>
  <si>
    <t>1211</t>
  </si>
  <si>
    <t>0703</t>
  </si>
  <si>
    <t>0710</t>
  </si>
  <si>
    <t>0821</t>
  </si>
  <si>
    <t>1204</t>
  </si>
  <si>
    <t>1106</t>
  </si>
  <si>
    <t>0205</t>
  </si>
  <si>
    <t>0226</t>
  </si>
  <si>
    <t>1023</t>
  </si>
  <si>
    <t>0410</t>
  </si>
  <si>
    <t>チームマネジメント研修</t>
  </si>
  <si>
    <t>0122</t>
  </si>
  <si>
    <t>若手社員基本スキル研修</t>
  </si>
  <si>
    <t>0312</t>
  </si>
  <si>
    <t>ファシリテーションスキル入門</t>
  </si>
  <si>
    <t>0219</t>
  </si>
  <si>
    <t>1002</t>
  </si>
  <si>
    <t>経営幹部のための戦略構想塾</t>
  </si>
  <si>
    <t>部下育成のためのコミュニケーショントレーニング</t>
  </si>
  <si>
    <t>コンサルティング基本スキル　説得する力</t>
  </si>
  <si>
    <t>コンサルティング基本スキル　聞き出す力</t>
  </si>
  <si>
    <t>コンサルティング基本スキル　まとめる力</t>
  </si>
  <si>
    <t>ファシリテーションスキル実践</t>
  </si>
  <si>
    <t>モチベーションを高めるポジティブアプローチ</t>
  </si>
  <si>
    <t>中堅社員実践研修</t>
  </si>
  <si>
    <t>0626</t>
  </si>
  <si>
    <t>ミーティングマネジメント</t>
  </si>
  <si>
    <t>レジリエンス・トレーニング</t>
  </si>
  <si>
    <t>チームビルディング実践</t>
  </si>
  <si>
    <t>経営マインドセット研修</t>
  </si>
  <si>
    <t>ケースメソッドによるマーケティング戦略策定</t>
  </si>
  <si>
    <t>部門戦略実行研修</t>
  </si>
  <si>
    <t>マネジメント基本研修</t>
  </si>
  <si>
    <t>管理職が知っておきたいハラスメントとメンタルヘルス</t>
  </si>
  <si>
    <t>若手社員ネクストステップ研修</t>
  </si>
  <si>
    <t>実践ビジネスマナー</t>
  </si>
  <si>
    <t>女性リーダー研修</t>
  </si>
  <si>
    <t>プロジェクトマネジメント実践研修</t>
  </si>
  <si>
    <t>１日でわかる！　ＯＪＴリーダー研修</t>
  </si>
  <si>
    <t>１日でわかる！　労務管理基本</t>
  </si>
  <si>
    <t>企画力養成</t>
  </si>
  <si>
    <t>１日でわかる！　アサーション研修</t>
  </si>
  <si>
    <t>業務マニュアル作成研修</t>
  </si>
  <si>
    <t>誰でもわかるマーケティング</t>
  </si>
  <si>
    <t>経営に求められる財務戦略</t>
  </si>
  <si>
    <t>ビジネス統計入門　読み方編</t>
  </si>
  <si>
    <t>ビジネス統計入門　解析編</t>
  </si>
  <si>
    <t>営業データ分析入門</t>
  </si>
  <si>
    <t>代官山で創造体験！　クリエイティブワークショップ</t>
  </si>
  <si>
    <t>開催地</t>
    <rPh sb="0" eb="3">
      <t>カイサイチ</t>
    </rPh>
    <phoneticPr fontId="24"/>
  </si>
  <si>
    <r>
      <t>産能</t>
    </r>
    <r>
      <rPr>
        <sz val="11"/>
        <color rgb="FFFF0000"/>
        <rFont val="Meiryo UI"/>
        <family val="3"/>
        <charset val="128"/>
      </rPr>
      <t>■</t>
    </r>
    <r>
      <rPr>
        <sz val="11"/>
        <color theme="0" tint="-0.499984740745262"/>
        <rFont val="Meiryo UI"/>
        <family val="3"/>
        <charset val="128"/>
      </rPr>
      <t>太郎</t>
    </r>
    <rPh sb="0" eb="2">
      <t>サンノウ</t>
    </rPh>
    <rPh sb="3" eb="5">
      <t>タロウ</t>
    </rPh>
    <phoneticPr fontId="24"/>
  </si>
  <si>
    <r>
      <t>サンノウ</t>
    </r>
    <r>
      <rPr>
        <sz val="9"/>
        <color rgb="FFFF0000"/>
        <rFont val="Meiryo UI"/>
        <family val="3"/>
        <charset val="128"/>
      </rPr>
      <t>■</t>
    </r>
    <r>
      <rPr>
        <sz val="9"/>
        <color theme="0" tint="-0.499984740745262"/>
        <rFont val="Meiryo UI"/>
        <family val="3"/>
        <charset val="128"/>
      </rPr>
      <t>タロウ</t>
    </r>
    <phoneticPr fontId="24"/>
  </si>
  <si>
    <r>
      <t>サンノウ</t>
    </r>
    <r>
      <rPr>
        <sz val="9"/>
        <color rgb="FFFF0000"/>
        <rFont val="Meiryo UI"/>
        <family val="3"/>
        <charset val="128"/>
      </rPr>
      <t>■</t>
    </r>
    <r>
      <rPr>
        <sz val="9"/>
        <color theme="0" tint="-0.499984740745262"/>
        <rFont val="Meiryo UI"/>
        <family val="3"/>
        <charset val="128"/>
      </rPr>
      <t>タロウ</t>
    </r>
    <phoneticPr fontId="24"/>
  </si>
  <si>
    <t>橙色のセルに該当情報を入力↓水色のセルにセミナー情報が表示されます</t>
    <rPh sb="0" eb="2">
      <t>ダイダイイロ</t>
    </rPh>
    <rPh sb="6" eb="8">
      <t>ガイトウ</t>
    </rPh>
    <rPh sb="8" eb="10">
      <t>ジョウホウ</t>
    </rPh>
    <rPh sb="11" eb="13">
      <t>ニュウリョク</t>
    </rPh>
    <rPh sb="14" eb="16">
      <t>ミズイロ</t>
    </rPh>
    <rPh sb="24" eb="26">
      <t>ジョウホウ</t>
    </rPh>
    <rPh sb="27" eb="29">
      <t>ヒョウジ</t>
    </rPh>
    <phoneticPr fontId="24"/>
  </si>
  <si>
    <t>名称</t>
    <rPh sb="0" eb="2">
      <t>メイショウ</t>
    </rPh>
    <phoneticPr fontId="24"/>
  </si>
  <si>
    <t>日程</t>
    <rPh sb="0" eb="2">
      <t>ニッテイ</t>
    </rPh>
    <phoneticPr fontId="24"/>
  </si>
  <si>
    <t>コード</t>
    <phoneticPr fontId="24"/>
  </si>
  <si>
    <t>申込受付完了後</t>
    <rPh sb="0" eb="2">
      <t>モウシコ</t>
    </rPh>
    <rPh sb="2" eb="4">
      <t>ウケツケ</t>
    </rPh>
    <rPh sb="4" eb="6">
      <t>カンリョウ</t>
    </rPh>
    <rPh sb="6" eb="7">
      <t>ゴ</t>
    </rPh>
    <phoneticPr fontId="24"/>
  </si>
  <si>
    <t>◆請求書発行指定</t>
    <rPh sb="1" eb="4">
      <t>セイキュウショ</t>
    </rPh>
    <rPh sb="4" eb="6">
      <t>ハッコウ</t>
    </rPh>
    <rPh sb="6" eb="8">
      <t>シテイ</t>
    </rPh>
    <phoneticPr fontId="24"/>
  </si>
  <si>
    <t>開催10日前まで</t>
    <rPh sb="0" eb="2">
      <t>カイサイ</t>
    </rPh>
    <rPh sb="4" eb="5">
      <t>ヒ</t>
    </rPh>
    <rPh sb="5" eb="6">
      <t>マエ</t>
    </rPh>
    <phoneticPr fontId="24"/>
  </si>
  <si>
    <t>◆お振込み予定日</t>
    <rPh sb="2" eb="4">
      <t>フリコ</t>
    </rPh>
    <rPh sb="5" eb="8">
      <t>ヨテイビ</t>
    </rPh>
    <phoneticPr fontId="24"/>
  </si>
  <si>
    <t>申込責任者（ご請求書送付先）</t>
    <rPh sb="0" eb="2">
      <t>モウシコミ</t>
    </rPh>
    <rPh sb="2" eb="5">
      <t>セキニンシャ</t>
    </rPh>
    <rPh sb="7" eb="10">
      <t>セイキュウショ</t>
    </rPh>
    <rPh sb="10" eb="13">
      <t>ソウフサキ</t>
    </rPh>
    <phoneticPr fontId="24"/>
  </si>
  <si>
    <t>0120-113644</t>
    <phoneticPr fontId="24"/>
  </si>
  <si>
    <t>セミナー名</t>
    <rPh sb="4" eb="5">
      <t>メイ</t>
    </rPh>
    <phoneticPr fontId="24"/>
  </si>
  <si>
    <t>業種</t>
    <rPh sb="0" eb="2">
      <t>ギョウシュ</t>
    </rPh>
    <phoneticPr fontId="24"/>
  </si>
  <si>
    <t>●開催月第一営業日</t>
    <rPh sb="1" eb="3">
      <t>カイサイ</t>
    </rPh>
    <rPh sb="3" eb="4">
      <t>ツキ</t>
    </rPh>
    <rPh sb="4" eb="6">
      <t>ダイイチ</t>
    </rPh>
    <rPh sb="6" eb="9">
      <t>エイギョウビ</t>
    </rPh>
    <phoneticPr fontId="24"/>
  </si>
  <si>
    <t>●開催終了日</t>
    <rPh sb="1" eb="3">
      <t>カイサイ</t>
    </rPh>
    <rPh sb="3" eb="5">
      <t>シュウリョウ</t>
    </rPh>
    <rPh sb="5" eb="6">
      <t>ヒ</t>
    </rPh>
    <phoneticPr fontId="24"/>
  </si>
  <si>
    <t>●開催月末〆翌月初発送</t>
    <rPh sb="1" eb="3">
      <t>カイサイ</t>
    </rPh>
    <rPh sb="3" eb="5">
      <t>ゲツマツ</t>
    </rPh>
    <rPh sb="6" eb="7">
      <t>ヨク</t>
    </rPh>
    <rPh sb="7" eb="9">
      <t>ゲッショ</t>
    </rPh>
    <rPh sb="9" eb="11">
      <t>ハッソウ</t>
    </rPh>
    <phoneticPr fontId="24"/>
  </si>
  <si>
    <t>●その他（通信欄にご記入ください）</t>
    <rPh sb="3" eb="4">
      <t>タ</t>
    </rPh>
    <rPh sb="5" eb="8">
      <t>ツウシンラン</t>
    </rPh>
    <rPh sb="10" eb="12">
      <t>キニュウ</t>
    </rPh>
    <phoneticPr fontId="24"/>
  </si>
  <si>
    <t>●開催10日前以降（お振込予定日を通信欄にご記入ください）</t>
    <rPh sb="1" eb="3">
      <t>カイサイ</t>
    </rPh>
    <rPh sb="5" eb="9">
      <t>ニチマエイコウ</t>
    </rPh>
    <rPh sb="11" eb="13">
      <t>フリコミ</t>
    </rPh>
    <rPh sb="13" eb="16">
      <t>ヨテイビ</t>
    </rPh>
    <rPh sb="17" eb="20">
      <t>ツウシンラン</t>
    </rPh>
    <rPh sb="22" eb="24">
      <t>キニュウ</t>
    </rPh>
    <phoneticPr fontId="24"/>
  </si>
  <si>
    <r>
      <t>参加票メール配信先</t>
    </r>
    <r>
      <rPr>
        <sz val="6"/>
        <color rgb="FFFF0000"/>
        <rFont val="Meiryo UI"/>
        <family val="3"/>
        <charset val="128"/>
      </rPr>
      <t>（申込後、30日前、8日前）</t>
    </r>
    <rPh sb="0" eb="2">
      <t>サンカ</t>
    </rPh>
    <rPh sb="2" eb="3">
      <t>ヒョウ</t>
    </rPh>
    <rPh sb="6" eb="8">
      <t>ハイシン</t>
    </rPh>
    <rPh sb="8" eb="9">
      <t>サキ</t>
    </rPh>
    <rPh sb="10" eb="12">
      <t>モウシコミ</t>
    </rPh>
    <rPh sb="12" eb="13">
      <t>ゴ</t>
    </rPh>
    <rPh sb="16" eb="17">
      <t>ヒ</t>
    </rPh>
    <rPh sb="17" eb="18">
      <t>マエ</t>
    </rPh>
    <rPh sb="20" eb="21">
      <t>ヒ</t>
    </rPh>
    <rPh sb="21" eb="22">
      <t>マエ</t>
    </rPh>
    <phoneticPr fontId="24"/>
  </si>
  <si>
    <t>sanno_taro@hj.sanno.ac.jp</t>
    <phoneticPr fontId="24"/>
  </si>
  <si>
    <t>ご参加者　企業名</t>
    <rPh sb="1" eb="4">
      <t>サンカシャ</t>
    </rPh>
    <rPh sb="5" eb="8">
      <t>キギョウメイ</t>
    </rPh>
    <phoneticPr fontId="24"/>
  </si>
  <si>
    <t>リーダーシップ開発</t>
  </si>
  <si>
    <t>働く女性のキャリアプラン</t>
  </si>
  <si>
    <t>１日でわかる！ロジカルライティング</t>
  </si>
  <si>
    <t>生産性を高める　スピード仕事術</t>
  </si>
  <si>
    <t>ケースメソッドで学ぶ経営戦略</t>
  </si>
  <si>
    <t>成田Ｖ</t>
  </si>
  <si>
    <t>大磯</t>
  </si>
  <si>
    <t>名古屋</t>
  </si>
  <si>
    <t>0311</t>
  </si>
  <si>
    <t>0304</t>
  </si>
  <si>
    <t>0225</t>
  </si>
  <si>
    <t>0218</t>
  </si>
  <si>
    <t>0204</t>
  </si>
  <si>
    <t>0128</t>
  </si>
  <si>
    <t>0121</t>
  </si>
  <si>
    <t>1210</t>
  </si>
  <si>
    <t>1203</t>
  </si>
  <si>
    <t>0702</t>
  </si>
  <si>
    <t>1126</t>
  </si>
  <si>
    <t>1119</t>
  </si>
  <si>
    <t>1112</t>
  </si>
  <si>
    <t>1105</t>
  </si>
  <si>
    <t>1029</t>
  </si>
  <si>
    <t>1015</t>
  </si>
  <si>
    <t>1009</t>
  </si>
  <si>
    <t>1001</t>
  </si>
  <si>
    <t>0918</t>
  </si>
  <si>
    <t>0910</t>
  </si>
  <si>
    <t>0903</t>
  </si>
  <si>
    <t>0827</t>
  </si>
  <si>
    <t>0717</t>
  </si>
  <si>
    <t>0709</t>
  </si>
  <si>
    <t>0625</t>
  </si>
  <si>
    <t>0604</t>
  </si>
  <si>
    <t>0409</t>
  </si>
  <si>
    <t>0403</t>
  </si>
  <si>
    <t>参加票配信メール要</t>
    <rPh sb="0" eb="2">
      <t>サンカ</t>
    </rPh>
    <rPh sb="2" eb="3">
      <t>ヒョウ</t>
    </rPh>
    <rPh sb="3" eb="5">
      <t>ハイシン</t>
    </rPh>
    <rPh sb="8" eb="9">
      <t>ヨウ</t>
    </rPh>
    <phoneticPr fontId="24"/>
  </si>
  <si>
    <t>参加票通信欄</t>
    <rPh sb="0" eb="2">
      <t>サンカ</t>
    </rPh>
    <rPh sb="2" eb="3">
      <t>ヒョウ</t>
    </rPh>
    <rPh sb="3" eb="5">
      <t>ツウシン</t>
    </rPh>
    <rPh sb="5" eb="6">
      <t>ラン</t>
    </rPh>
    <phoneticPr fontId="24"/>
  </si>
  <si>
    <t>座席確保メール通信欄</t>
    <rPh sb="0" eb="2">
      <t>ザセキ</t>
    </rPh>
    <rPh sb="2" eb="4">
      <t>カクホ</t>
    </rPh>
    <rPh sb="7" eb="10">
      <t>ツウシンラン</t>
    </rPh>
    <phoneticPr fontId="24"/>
  </si>
  <si>
    <t>（参加者）〒</t>
    <rPh sb="1" eb="4">
      <t>サンカシャ</t>
    </rPh>
    <phoneticPr fontId="24"/>
  </si>
  <si>
    <t>（参加者）E-Mail</t>
  </si>
  <si>
    <t>参加票配信</t>
    <rPh sb="0" eb="2">
      <t>サンカ</t>
    </rPh>
    <rPh sb="2" eb="3">
      <t>ヒョウ</t>
    </rPh>
    <rPh sb="3" eb="5">
      <t>ハイシン</t>
    </rPh>
    <phoneticPr fontId="24"/>
  </si>
  <si>
    <t>（参加者）住所</t>
    <rPh sb="1" eb="4">
      <t>サンカシャ</t>
    </rPh>
    <rPh sb="5" eb="7">
      <t>ジュウショ</t>
    </rPh>
    <phoneticPr fontId="24"/>
  </si>
  <si>
    <t>様</t>
    <rPh sb="0" eb="1">
      <t>サマ</t>
    </rPh>
    <phoneticPr fontId="24"/>
  </si>
  <si>
    <t>様</t>
    <rPh sb="0" eb="1">
      <t>サマ</t>
    </rPh>
    <phoneticPr fontId="24"/>
  </si>
  <si>
    <t>真根　次郎</t>
    <rPh sb="0" eb="2">
      <t>マコトネ</t>
    </rPh>
    <rPh sb="3" eb="5">
      <t>ジロウ</t>
    </rPh>
    <phoneticPr fontId="24"/>
  </si>
  <si>
    <t>株式会社　産能マネジメント</t>
  </si>
  <si>
    <t>株式会社　産能マネジメント</t>
    <phoneticPr fontId="24"/>
  </si>
  <si>
    <t>カブシキガイシャ　サンノウマネジメント</t>
    <phoneticPr fontId="24"/>
  </si>
  <si>
    <t>東京都目黒区青葉台１－４－４</t>
    <phoneticPr fontId="24"/>
  </si>
  <si>
    <r>
      <t xml:space="preserve">153-0042　                                            </t>
    </r>
    <r>
      <rPr>
        <sz val="12"/>
        <color rgb="FFFF0000"/>
        <rFont val="Meiryo UI"/>
        <family val="3"/>
        <charset val="128"/>
      </rPr>
      <t>※ご請求書等送付先</t>
    </r>
    <phoneticPr fontId="24"/>
  </si>
  <si>
    <t>03-3476-6660</t>
  </si>
  <si>
    <t>03-3476-4441</t>
  </si>
  <si>
    <t>人事部・課長</t>
    <phoneticPr fontId="24"/>
  </si>
  <si>
    <r>
      <t>サンノウ</t>
    </r>
    <r>
      <rPr>
        <sz val="9"/>
        <color rgb="FFFF0000"/>
        <rFont val="Meiryo UI"/>
        <family val="3"/>
        <charset val="128"/>
      </rPr>
      <t>■</t>
    </r>
    <r>
      <rPr>
        <sz val="9"/>
        <rFont val="Meiryo UI"/>
        <family val="3"/>
        <charset val="128"/>
      </rPr>
      <t>タロウ</t>
    </r>
    <phoneticPr fontId="24"/>
  </si>
  <si>
    <r>
      <t>産能</t>
    </r>
    <r>
      <rPr>
        <sz val="16"/>
        <color rgb="FFFF0000"/>
        <rFont val="Meiryo UI"/>
        <family val="3"/>
        <charset val="128"/>
      </rPr>
      <t>■</t>
    </r>
    <r>
      <rPr>
        <sz val="16"/>
        <rFont val="Meiryo UI"/>
        <family val="3"/>
        <charset val="128"/>
      </rPr>
      <t>太郎</t>
    </r>
    <phoneticPr fontId="24"/>
  </si>
  <si>
    <t>seminar@hj.sanno.ac.jp</t>
    <phoneticPr fontId="24"/>
  </si>
  <si>
    <t>マネ　ジロウ</t>
    <phoneticPr fontId="24"/>
  </si>
  <si>
    <t xml:space="preserve">mane_jiro@hj.sanno.ac.jp </t>
    <phoneticPr fontId="24"/>
  </si>
  <si>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</si>
  <si>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</si>
  <si>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</si>
  <si>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</si>
  <si>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</si>
  <si>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</si>
  <si>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</si>
  <si>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</si>
  <si>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</si>
  <si>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</si>
  <si>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</si>
  <si>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</si>
  <si>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</si>
  <si>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</si>
  <si>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</si>
  <si>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</si>
  <si>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</si>
  <si>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</si>
  <si>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</si>
  <si>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</si>
  <si>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</si>
  <si>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</si>
  <si>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</si>
  <si>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</si>
  <si>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</si>
  <si>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</si>
  <si>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</si>
  <si>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</si>
  <si>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</si>
  <si>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</si>
  <si>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</si>
  <si>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</si>
  <si>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</si>
  <si>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</si>
  <si>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</si>
  <si>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</si>
  <si>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</si>
  <si>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</si>
  <si>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</si>
  <si>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</si>
  <si>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</si>
  <si>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</si>
  <si>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</si>
  <si>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</si>
  <si>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</si>
  <si>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</si>
  <si>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</si>
  <si>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</si>
  <si>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</si>
  <si>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</si>
  <si>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</si>
  <si>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</si>
  <si>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</si>
  <si>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</si>
  <si>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</si>
  <si>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</si>
  <si>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</si>
  <si>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</si>
  <si>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</si>
  <si>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</si>
  <si>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</si>
  <si>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</si>
  <si>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</si>
  <si>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</si>
  <si>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</si>
  <si>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</si>
  <si>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</si>
  <si>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</si>
  <si>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</si>
  <si>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</si>
  <si>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</si>
  <si>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</si>
  <si>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</si>
  <si>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</si>
  <si>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</si>
  <si>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</si>
  <si>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</si>
  <si>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</si>
  <si>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</si>
  <si>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</si>
  <si>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</si>
  <si>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</si>
  <si>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</si>
  <si>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</si>
  <si>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</si>
  <si>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</si>
  <si>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</si>
  <si>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</si>
  <si>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</si>
  <si>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</si>
  <si>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phoneticPr fontId="24"/>
  </si>
  <si>
    <t>※個人情報のお取り扱いについては</t>
  </si>
  <si>
    <t>こちら</t>
    <phoneticPr fontId="24"/>
  </si>
  <si>
    <t>をご覧いただき、同意の上でお申し込み願います。</t>
  </si>
  <si>
    <t>こちら</t>
    <phoneticPr fontId="24"/>
  </si>
  <si>
    <t>サピア</t>
  </si>
  <si>
    <t>0716</t>
  </si>
  <si>
    <t>0909</t>
  </si>
  <si>
    <t>0217</t>
  </si>
  <si>
    <t>梅田</t>
  </si>
  <si>
    <t>1028</t>
  </si>
  <si>
    <t>1125</t>
  </si>
  <si>
    <t>0115</t>
  </si>
  <si>
    <t>0203</t>
  </si>
  <si>
    <t>0127</t>
  </si>
  <si>
    <t>0722</t>
  </si>
  <si>
    <t>1007</t>
  </si>
  <si>
    <t>1111</t>
  </si>
  <si>
    <t>1118</t>
  </si>
  <si>
    <t>0120</t>
  </si>
  <si>
    <t>0603</t>
  </si>
  <si>
    <t>0708</t>
  </si>
  <si>
    <t>0902</t>
  </si>
  <si>
    <t>1008</t>
  </si>
  <si>
    <t>0310</t>
  </si>
  <si>
    <t>1202</t>
  </si>
  <si>
    <t>0302</t>
  </si>
  <si>
    <t>1209</t>
  </si>
  <si>
    <t>0303</t>
  </si>
  <si>
    <t>0408</t>
  </si>
  <si>
    <t>0402</t>
  </si>
  <si>
    <t>0611</t>
  </si>
  <si>
    <t>ビジネス・リーダーシップ</t>
  </si>
  <si>
    <t>0826</t>
  </si>
  <si>
    <t>0924</t>
  </si>
  <si>
    <t>自律型メンバーを育てるための　クリエイティブビジネスコーチング</t>
  </si>
  <si>
    <t>0917</t>
  </si>
  <si>
    <t>逆境を乗り越えるチカラを育てる　ビジネスコーチング</t>
  </si>
  <si>
    <t>0701</t>
  </si>
  <si>
    <t>0624</t>
  </si>
  <si>
    <t>信頼関係を築くメンター研修</t>
  </si>
  <si>
    <t>異文化対応マネジメント基本</t>
  </si>
  <si>
    <t>本質を見抜く！解釈力向上研修</t>
  </si>
  <si>
    <t>0820</t>
  </si>
  <si>
    <t>チームワークを高める　議論と対話の技術</t>
  </si>
  <si>
    <t>0309</t>
  </si>
  <si>
    <t>0527</t>
  </si>
  <si>
    <t>データサイエンス入門</t>
  </si>
  <si>
    <t>「働き方改革」時代の生産性向上研修</t>
  </si>
  <si>
    <t>0521</t>
  </si>
  <si>
    <t>0618</t>
  </si>
  <si>
    <t>0416</t>
  </si>
  <si>
    <t>東京</t>
    <rPh sb="0" eb="2">
      <t>トウキョウ</t>
    </rPh>
    <phoneticPr fontId="2"/>
  </si>
  <si>
    <t>X3507-020-0</t>
  </si>
  <si>
    <t>20/10/16～20/10/17</t>
  </si>
  <si>
    <t>有明</t>
  </si>
  <si>
    <t>X3507-021-0</t>
  </si>
  <si>
    <t>21/02/05～21/02/06</t>
  </si>
  <si>
    <t>X3040-041-0</t>
  </si>
  <si>
    <t>20/07/17～20/12/14</t>
  </si>
  <si>
    <t>0907</t>
  </si>
  <si>
    <t>X3040-042-0</t>
  </si>
  <si>
    <t>20/09/07～21/02/08</t>
  </si>
  <si>
    <t>0707</t>
  </si>
  <si>
    <t>X3674-007-0</t>
  </si>
  <si>
    <t>20/07/07～20/07/08</t>
  </si>
  <si>
    <t>X3674-008-0</t>
  </si>
  <si>
    <t>20/12/03～20/12/04</t>
  </si>
  <si>
    <t>X3707-007-0</t>
  </si>
  <si>
    <t>20/09/17～20/09/18</t>
  </si>
  <si>
    <t>X3707-008-0</t>
  </si>
  <si>
    <t>20/11/18～20/11/19</t>
  </si>
  <si>
    <t>X3707-009-0</t>
  </si>
  <si>
    <t>21/02/04～21/02/05</t>
  </si>
  <si>
    <t>1124</t>
  </si>
  <si>
    <t>X3738-007-0</t>
  </si>
  <si>
    <t>ケースメソッドによるアカウンティング研修</t>
  </si>
  <si>
    <t>20/11/24～20/11/25</t>
  </si>
  <si>
    <t>X3738-008-0</t>
  </si>
  <si>
    <t>21/03/04～21/03/05</t>
  </si>
  <si>
    <t>X3675-007-0</t>
  </si>
  <si>
    <t>20/10/15～20/10/16</t>
  </si>
  <si>
    <t>0208</t>
  </si>
  <si>
    <t>X3675-008-0</t>
  </si>
  <si>
    <t>21/02/08～21/02/09</t>
  </si>
  <si>
    <t>1019</t>
  </si>
  <si>
    <t>X3676-007-0</t>
  </si>
  <si>
    <t>ケースメソッドによるマネジメントコントロール(戦略の実行）</t>
  </si>
  <si>
    <t>20/10/19～20/10/20</t>
  </si>
  <si>
    <t>X3676-008-0</t>
  </si>
  <si>
    <t>21/01/21～21/01/22</t>
  </si>
  <si>
    <t>大阪</t>
    <rPh sb="0" eb="2">
      <t>オオサカ</t>
    </rPh>
    <phoneticPr fontId="2"/>
  </si>
  <si>
    <t>0819</t>
  </si>
  <si>
    <t>V3701-067-0</t>
  </si>
  <si>
    <t>20/08/19～20/08/21</t>
  </si>
  <si>
    <t>東梅田</t>
  </si>
  <si>
    <t>V3701-068-0</t>
  </si>
  <si>
    <t>21/02/03～21/02/05</t>
  </si>
  <si>
    <t>X3701-151-0</t>
  </si>
  <si>
    <t>20/06/24～20/06/26</t>
  </si>
  <si>
    <t>0916</t>
  </si>
  <si>
    <t>X3701-152-0</t>
  </si>
  <si>
    <t>20/09/16～20/09/18</t>
  </si>
  <si>
    <t>X3701-153-0</t>
  </si>
  <si>
    <t>20/10/28～20/10/30</t>
  </si>
  <si>
    <t>X3701-154-0</t>
  </si>
  <si>
    <t>20/11/18～20/11/20</t>
  </si>
  <si>
    <t>X3701-155-0</t>
  </si>
  <si>
    <t>21/01/20～21/01/22</t>
  </si>
  <si>
    <t>X3701-156-0</t>
  </si>
  <si>
    <t>21/02/17～21/02/19</t>
  </si>
  <si>
    <t>V3739-001-0</t>
  </si>
  <si>
    <t>部長研修～部門構想と役割責任のリ・デザイン～</t>
    <rPh sb="0" eb="2">
      <t>ブチョウ</t>
    </rPh>
    <rPh sb="2" eb="4">
      <t>ケンシュウ</t>
    </rPh>
    <rPh sb="5" eb="7">
      <t>ブモン</t>
    </rPh>
    <rPh sb="7" eb="9">
      <t>コウソウ</t>
    </rPh>
    <rPh sb="10" eb="12">
      <t>ヤクワリ</t>
    </rPh>
    <rPh sb="12" eb="14">
      <t>セキニン</t>
    </rPh>
    <phoneticPr fontId="2"/>
  </si>
  <si>
    <t>20/11/26～20/11/27</t>
  </si>
  <si>
    <t>梅田</t>
    <rPh sb="0" eb="2">
      <t>ウメダ</t>
    </rPh>
    <phoneticPr fontId="2"/>
  </si>
  <si>
    <t>X3739-001-0</t>
  </si>
  <si>
    <t>20/09/03～20/09/04</t>
  </si>
  <si>
    <t>X3739-002-0</t>
  </si>
  <si>
    <t>20/11/12～20/11/13</t>
  </si>
  <si>
    <t>X3739-003-0</t>
  </si>
  <si>
    <t>X3016-086-0</t>
  </si>
  <si>
    <t>20/11/11～20/11/13</t>
  </si>
  <si>
    <t>X3016-087-0</t>
  </si>
  <si>
    <t>X3677-007-0</t>
  </si>
  <si>
    <t>20/09/10～20/09/11</t>
  </si>
  <si>
    <t>X3677-008-0</t>
  </si>
  <si>
    <t>21/01/27～21/01/28</t>
  </si>
  <si>
    <t>X3702-508-0</t>
  </si>
  <si>
    <t>20/07/01～20/07/03</t>
  </si>
  <si>
    <t>X3702-509-0</t>
  </si>
  <si>
    <t>20/09/07～20/09/09</t>
  </si>
  <si>
    <t>新浦安</t>
    <rPh sb="0" eb="3">
      <t>シンウラヤス</t>
    </rPh>
    <phoneticPr fontId="2"/>
  </si>
  <si>
    <t>X3702-510-0</t>
  </si>
  <si>
    <t>X3702-511-0</t>
  </si>
  <si>
    <t>21/02/15～21/02/17</t>
  </si>
  <si>
    <t>名古屋</t>
    <rPh sb="0" eb="3">
      <t>ナゴヤ</t>
    </rPh>
    <phoneticPr fontId="2"/>
  </si>
  <si>
    <t>1021</t>
  </si>
  <si>
    <t>N3703-038-0</t>
  </si>
  <si>
    <t>20/10/21～20/10/23</t>
  </si>
  <si>
    <t>V3703-057-0</t>
  </si>
  <si>
    <t>V3703-058-0</t>
  </si>
  <si>
    <t>20/09/02～20/09/04</t>
  </si>
  <si>
    <t>V3703-059-0</t>
  </si>
  <si>
    <t>20/11/25～20/11/27</t>
  </si>
  <si>
    <t>0201</t>
  </si>
  <si>
    <t>V3703-060-0</t>
  </si>
  <si>
    <t>21/02/01～21/02/03</t>
  </si>
  <si>
    <t>0513</t>
  </si>
  <si>
    <t>X3703-157-0</t>
  </si>
  <si>
    <t>20/05/13～20/05/15</t>
  </si>
  <si>
    <t>0610</t>
  </si>
  <si>
    <t>X3703-158-0</t>
  </si>
  <si>
    <t>20/06/10～20/06/12</t>
  </si>
  <si>
    <t>X3703-159-0</t>
  </si>
  <si>
    <t>20/07/08～20/07/10</t>
  </si>
  <si>
    <t>X3703-160-0</t>
  </si>
  <si>
    <t>X3703-161-0</t>
  </si>
  <si>
    <t>20/09/09～20/09/11</t>
  </si>
  <si>
    <t>1005</t>
  </si>
  <si>
    <t>X3703-162-0</t>
  </si>
  <si>
    <t>20/10/05～20/10/07</t>
  </si>
  <si>
    <t>1026</t>
  </si>
  <si>
    <t>X3703-163-0</t>
  </si>
  <si>
    <t>20/10/26～20/10/28</t>
  </si>
  <si>
    <t>X3703-164-0</t>
  </si>
  <si>
    <t>X3703-165-0</t>
  </si>
  <si>
    <t>20/12/09～20/12/11</t>
  </si>
  <si>
    <t>X3703-166-0</t>
  </si>
  <si>
    <t>X3703-167-0</t>
  </si>
  <si>
    <t>21/03/03～21/03/05</t>
  </si>
  <si>
    <t>V3727-080-0</t>
  </si>
  <si>
    <t>V3727-081-0</t>
  </si>
  <si>
    <t>0125</t>
  </si>
  <si>
    <t>V3727-082-0</t>
  </si>
  <si>
    <t>21/01/25～21/01/27</t>
  </si>
  <si>
    <t>0715</t>
  </si>
  <si>
    <t>X3727-049-0</t>
  </si>
  <si>
    <t>20/07/15～20/07/17</t>
  </si>
  <si>
    <t>X3727-050-0</t>
  </si>
  <si>
    <t>20/10/07～20/10/09</t>
  </si>
  <si>
    <t>X3727-051-0</t>
  </si>
  <si>
    <t>V3726-011-0</t>
  </si>
  <si>
    <t>0118</t>
  </si>
  <si>
    <t>V3726-012-0</t>
  </si>
  <si>
    <t>21/01/18～21/01/20</t>
  </si>
  <si>
    <t>1104</t>
  </si>
  <si>
    <t>X3726-008-0</t>
  </si>
  <si>
    <t>20/11/04～20/11/06</t>
  </si>
  <si>
    <t>0720</t>
  </si>
  <si>
    <t>X3709-007-0</t>
  </si>
  <si>
    <t>「多様性」を活かし「生産性」を高める！｢働き方改革｣時代のマネジャー研修</t>
    <rPh sb="20" eb="21">
      <t>ハタラ</t>
    </rPh>
    <rPh sb="22" eb="23">
      <t>カタ</t>
    </rPh>
    <rPh sb="23" eb="25">
      <t>カイカク</t>
    </rPh>
    <rPh sb="26" eb="28">
      <t>ジダイ</t>
    </rPh>
    <rPh sb="34" eb="36">
      <t>ケンシュウ</t>
    </rPh>
    <phoneticPr fontId="6"/>
  </si>
  <si>
    <t>20/07/20～20/07/21</t>
  </si>
  <si>
    <t>X3709-008-0</t>
  </si>
  <si>
    <t>0126</t>
  </si>
  <si>
    <t>X3709-009-0</t>
  </si>
  <si>
    <t>21/01/26～21/01/27</t>
  </si>
  <si>
    <t>X3755-010-0</t>
  </si>
  <si>
    <t>職場の業績向上と人材育成を統合する　ＯＪＤマネジメント実践研修</t>
    <rPh sb="0" eb="2">
      <t>ショクバ</t>
    </rPh>
    <rPh sb="3" eb="5">
      <t>ギョウセキ</t>
    </rPh>
    <rPh sb="5" eb="7">
      <t>コウジョウ</t>
    </rPh>
    <rPh sb="8" eb="10">
      <t>ジンザイ</t>
    </rPh>
    <rPh sb="10" eb="12">
      <t>イクセイ</t>
    </rPh>
    <rPh sb="13" eb="15">
      <t>トウゴウ</t>
    </rPh>
    <phoneticPr fontId="6"/>
  </si>
  <si>
    <t>20/10/08～20/10/09</t>
  </si>
  <si>
    <t>0209</t>
  </si>
  <si>
    <t>X3755-011-0</t>
  </si>
  <si>
    <t>21/02/09～21/02/10</t>
  </si>
  <si>
    <t>V3721-004-0</t>
  </si>
  <si>
    <t>20/10/26～20/10/27</t>
  </si>
  <si>
    <t>0714</t>
  </si>
  <si>
    <t>X3721-011-0</t>
  </si>
  <si>
    <t>20/07/14～20/07/15</t>
  </si>
  <si>
    <t>X3721-012-0</t>
  </si>
  <si>
    <t>20/09/07～20/09/08</t>
  </si>
  <si>
    <t>X3721-013-0</t>
  </si>
  <si>
    <t>20/11/05～20/11/06</t>
  </si>
  <si>
    <t>X3721-014-0</t>
  </si>
  <si>
    <t>21/02/15～21/02/16</t>
  </si>
  <si>
    <t>V3740-001-0</t>
  </si>
  <si>
    <t>ミドルマネジャーの「タフさ」鍛錬コース</t>
    <rPh sb="14" eb="16">
      <t>タンレン</t>
    </rPh>
    <phoneticPr fontId="2"/>
  </si>
  <si>
    <t>20/10/09</t>
  </si>
  <si>
    <t>0825</t>
  </si>
  <si>
    <t>X3740-001-0</t>
  </si>
  <si>
    <t>20/08/25</t>
  </si>
  <si>
    <t>1109</t>
  </si>
  <si>
    <t>X3740-002-0</t>
  </si>
  <si>
    <t>20/11/09</t>
  </si>
  <si>
    <t>X3740-003-0</t>
  </si>
  <si>
    <t>21/01/15</t>
  </si>
  <si>
    <t>X3718-428-0</t>
  </si>
  <si>
    <t>X3718-429-0</t>
  </si>
  <si>
    <t>X3718-430-0</t>
  </si>
  <si>
    <t>X3718-431-0</t>
  </si>
  <si>
    <t>X3718-432-0</t>
  </si>
  <si>
    <t>N3719-024-0</t>
  </si>
  <si>
    <t>0616</t>
  </si>
  <si>
    <t>V3719-077-0</t>
  </si>
  <si>
    <t>20/06/16～20/06/18</t>
  </si>
  <si>
    <t>0706</t>
  </si>
  <si>
    <t>V3719-078-0</t>
  </si>
  <si>
    <t>20/07/06～20/07/08</t>
  </si>
  <si>
    <t>V3719-079-0</t>
  </si>
  <si>
    <t>1012</t>
  </si>
  <si>
    <t>V3719-080-0</t>
  </si>
  <si>
    <t>20/10/12～20/10/14</t>
  </si>
  <si>
    <t>V3719-081-0</t>
  </si>
  <si>
    <t>20/11/09～20/11/11</t>
  </si>
  <si>
    <t>V3719-082-0</t>
  </si>
  <si>
    <t>0520</t>
  </si>
  <si>
    <t>X3719-137-0</t>
  </si>
  <si>
    <t>20/05/20～20/05/22</t>
  </si>
  <si>
    <t>X3719-138-0</t>
  </si>
  <si>
    <t>X3719-139-0</t>
  </si>
  <si>
    <t>X3719-140-0</t>
  </si>
  <si>
    <t>X3719-141-0</t>
  </si>
  <si>
    <t>X3719-142-0</t>
  </si>
  <si>
    <t>X3719-143-0</t>
  </si>
  <si>
    <t>X3719-144-0</t>
  </si>
  <si>
    <t>20/12/02～20/12/04</t>
  </si>
  <si>
    <t>X3719-145-0</t>
  </si>
  <si>
    <t>X3719-146-0</t>
  </si>
  <si>
    <t>N3678-004-0</t>
  </si>
  <si>
    <t>V3678-006-0</t>
  </si>
  <si>
    <t>V3678-007-0</t>
  </si>
  <si>
    <t>V3678-008-0</t>
  </si>
  <si>
    <t>0617</t>
  </si>
  <si>
    <t>X3678-012-0</t>
  </si>
  <si>
    <t>20/06/17～20/06/18</t>
  </si>
  <si>
    <t>0817</t>
  </si>
  <si>
    <t>X3678-013-0</t>
  </si>
  <si>
    <t>20/08/17～20/08/18</t>
  </si>
  <si>
    <t>0914</t>
  </si>
  <si>
    <t>X3678-014-0</t>
  </si>
  <si>
    <t>20/09/14～20/09/15</t>
  </si>
  <si>
    <t>1116</t>
  </si>
  <si>
    <t>X3678-015-0</t>
  </si>
  <si>
    <t>20/11/16～20/11/17</t>
  </si>
  <si>
    <t>X3678-016-0</t>
  </si>
  <si>
    <t>X3678-017-0</t>
  </si>
  <si>
    <t>21/02/25～21/02/26</t>
  </si>
  <si>
    <t>N3741-001-0</t>
  </si>
  <si>
    <t>体感型研修Ｂｅｙｏｎｄ～職場マネジメント編～</t>
    <rPh sb="0" eb="2">
      <t>タイカン</t>
    </rPh>
    <rPh sb="2" eb="3">
      <t>ガタ</t>
    </rPh>
    <rPh sb="3" eb="5">
      <t>ケンシュウ</t>
    </rPh>
    <rPh sb="12" eb="14">
      <t>ショクバ</t>
    </rPh>
    <rPh sb="20" eb="21">
      <t>ヘン</t>
    </rPh>
    <phoneticPr fontId="2"/>
  </si>
  <si>
    <t>20/11/26</t>
  </si>
  <si>
    <t>V3741-001-0</t>
  </si>
  <si>
    <t>20/12/02</t>
  </si>
  <si>
    <t>0915</t>
  </si>
  <si>
    <t>X3741-001-0</t>
  </si>
  <si>
    <t>20/09/15</t>
  </si>
  <si>
    <t>X3741-002-0</t>
  </si>
  <si>
    <t>20/12/09</t>
  </si>
  <si>
    <t>X3741-003-0</t>
  </si>
  <si>
    <t>21/02/26</t>
  </si>
  <si>
    <t>V3022-041-0</t>
  </si>
  <si>
    <t>V3022-042-0</t>
  </si>
  <si>
    <t>V3022-043-0</t>
  </si>
  <si>
    <t>0114</t>
  </si>
  <si>
    <t>V3022-044-0</t>
  </si>
  <si>
    <t>21/01/14～21/01/15</t>
  </si>
  <si>
    <t>X3022-104-0</t>
  </si>
  <si>
    <t>20/06/04～20/06/05</t>
  </si>
  <si>
    <t>X3022-105-0</t>
  </si>
  <si>
    <t>20/07/06～20/07/07</t>
  </si>
  <si>
    <t>X3022-106-0</t>
  </si>
  <si>
    <t>20/08/20～20/08/21</t>
  </si>
  <si>
    <t>X3022-107-0</t>
  </si>
  <si>
    <t>X3022-108-0</t>
  </si>
  <si>
    <t>1117</t>
  </si>
  <si>
    <t>X3022-109-0</t>
  </si>
  <si>
    <t>20/11/17～20/11/18</t>
  </si>
  <si>
    <t>X3022-110-0</t>
  </si>
  <si>
    <t>20/12/10～20/12/11</t>
  </si>
  <si>
    <t>X3022-111-0</t>
  </si>
  <si>
    <t>21/02/01～21/02/02</t>
  </si>
  <si>
    <t>X3022-112-0</t>
  </si>
  <si>
    <t>21/03/09～21/03/10</t>
  </si>
  <si>
    <t>1006</t>
  </si>
  <si>
    <t>N3009-024-0</t>
  </si>
  <si>
    <t>20/10/06～20/10/07</t>
  </si>
  <si>
    <t>V3009-072-0</t>
  </si>
  <si>
    <t>20/07/09～20/07/10</t>
  </si>
  <si>
    <t>V3009-073-0</t>
  </si>
  <si>
    <t>20/10/01～20/10/02</t>
  </si>
  <si>
    <t>V3009-074-0</t>
  </si>
  <si>
    <t>V3009-075-0</t>
  </si>
  <si>
    <t>0602</t>
  </si>
  <si>
    <t>X3009-307-0</t>
  </si>
  <si>
    <t>20/06/02～20/06/03</t>
  </si>
  <si>
    <t>X3009-308-0</t>
  </si>
  <si>
    <t>20/07/08～20/07/09</t>
  </si>
  <si>
    <t>X3009-309-0</t>
  </si>
  <si>
    <t>X3009-310-0</t>
  </si>
  <si>
    <t>1013</t>
  </si>
  <si>
    <t>X3009-311-0</t>
  </si>
  <si>
    <t>20/10/13～20/10/14</t>
  </si>
  <si>
    <t>X3009-312-0</t>
  </si>
  <si>
    <t>20/11/04～20/11/05</t>
  </si>
  <si>
    <t>1207</t>
  </si>
  <si>
    <t>X3009-313-0</t>
  </si>
  <si>
    <t>20/12/07～20/12/08</t>
  </si>
  <si>
    <t>X3009-314-0</t>
  </si>
  <si>
    <t>X3009-315-0</t>
  </si>
  <si>
    <t>0301</t>
  </si>
  <si>
    <t>X3009-316-0</t>
  </si>
  <si>
    <t>21/03/01～21/03/02</t>
  </si>
  <si>
    <t>V3562-075-0</t>
  </si>
  <si>
    <t>20/07/20～20/07/22</t>
  </si>
  <si>
    <t>V3562-076-0</t>
  </si>
  <si>
    <t>V3562-077-0</t>
  </si>
  <si>
    <t>V3562-078-0</t>
  </si>
  <si>
    <t>X3562-137-0</t>
  </si>
  <si>
    <t>X3562-138-0</t>
  </si>
  <si>
    <t>20/06/17～20/06/19</t>
  </si>
  <si>
    <t>X3562-139-0</t>
  </si>
  <si>
    <t>X3562-140-0</t>
  </si>
  <si>
    <t>X3562-141-0</t>
  </si>
  <si>
    <t>1014</t>
  </si>
  <si>
    <t>X3562-142-0</t>
  </si>
  <si>
    <t>20/10/14～20/10/16</t>
  </si>
  <si>
    <t>X3562-143-0</t>
  </si>
  <si>
    <t>0113</t>
  </si>
  <si>
    <t>X3562-144-0</t>
  </si>
  <si>
    <t>21/01/13～21/01/15</t>
  </si>
  <si>
    <t>N3742-003-0</t>
  </si>
  <si>
    <t>中堅社員研修　Ｓｔａｎｃｅ</t>
  </si>
  <si>
    <t>V3742-003-0</t>
  </si>
  <si>
    <t>20/09/24～20/09/25</t>
  </si>
  <si>
    <t>X3742-007-0</t>
  </si>
  <si>
    <t>20/07/02～20/07/03</t>
  </si>
  <si>
    <t>X3742-008-0</t>
  </si>
  <si>
    <t>X3742-009-0</t>
  </si>
  <si>
    <t>21/02/18～21/02/19</t>
  </si>
  <si>
    <t>V3406-026-0</t>
  </si>
  <si>
    <t>20/10/06</t>
  </si>
  <si>
    <t>V3406-027-0</t>
  </si>
  <si>
    <t>21/03/01</t>
  </si>
  <si>
    <t>X3406-046-0</t>
  </si>
  <si>
    <t>20/10/15</t>
  </si>
  <si>
    <t>1022</t>
  </si>
  <si>
    <t>X3406-047-0</t>
  </si>
  <si>
    <t>20/10/22</t>
  </si>
  <si>
    <t>X3406-048-0</t>
  </si>
  <si>
    <t>20/12/07</t>
  </si>
  <si>
    <t>0224</t>
  </si>
  <si>
    <t>X3406-049-0</t>
  </si>
  <si>
    <t>21/02/24</t>
  </si>
  <si>
    <t>X3406-050-0</t>
  </si>
  <si>
    <t>21/03/11</t>
  </si>
  <si>
    <t>V3521-007-0</t>
  </si>
  <si>
    <t>20/10/07</t>
  </si>
  <si>
    <t>V3521-008-0</t>
  </si>
  <si>
    <t>21/03/02</t>
  </si>
  <si>
    <t>X3521-025-0</t>
  </si>
  <si>
    <t>20/10/16</t>
  </si>
  <si>
    <t>X3521-026-0</t>
  </si>
  <si>
    <t>20/10/23</t>
  </si>
  <si>
    <t>1208</t>
  </si>
  <si>
    <t>X3521-027-0</t>
  </si>
  <si>
    <t>20/12/08</t>
  </si>
  <si>
    <t>X3521-028-0</t>
  </si>
  <si>
    <t>21/02/25</t>
  </si>
  <si>
    <t>X3521-029-0</t>
  </si>
  <si>
    <t>21/03/12</t>
  </si>
  <si>
    <t>0901</t>
  </si>
  <si>
    <t>V3743-001-0</t>
  </si>
  <si>
    <t>新入社員フォロー　ケースで学ぶビジネス向上</t>
    <rPh sb="0" eb="2">
      <t>シンニュウ</t>
    </rPh>
    <rPh sb="2" eb="4">
      <t>シャイン</t>
    </rPh>
    <rPh sb="13" eb="14">
      <t>マナ</t>
    </rPh>
    <rPh sb="19" eb="21">
      <t>コウジョウ</t>
    </rPh>
    <phoneticPr fontId="2"/>
  </si>
  <si>
    <t>20/09/01</t>
  </si>
  <si>
    <t>X3743-001-0</t>
  </si>
  <si>
    <t>20/09/09</t>
  </si>
  <si>
    <t>X3743-002-0</t>
  </si>
  <si>
    <t>21/02/08</t>
  </si>
  <si>
    <t>N3374-004-0</t>
  </si>
  <si>
    <t>V3374-026-0</t>
  </si>
  <si>
    <t>20/09/01～20/09/02</t>
  </si>
  <si>
    <t>V3374-027-0</t>
  </si>
  <si>
    <t>V3374-028-0</t>
  </si>
  <si>
    <t>0601</t>
  </si>
  <si>
    <t>X3374-089-0</t>
  </si>
  <si>
    <t>20/06/01～20/06/02</t>
  </si>
  <si>
    <t>X3374-090-0</t>
  </si>
  <si>
    <t>0908</t>
  </si>
  <si>
    <t>X3374-091-0</t>
  </si>
  <si>
    <t>20/09/08～20/09/09</t>
  </si>
  <si>
    <t>X3374-092-0</t>
  </si>
  <si>
    <t>X3374-093-0</t>
  </si>
  <si>
    <t>X3374-094-0</t>
  </si>
  <si>
    <t>20/12/09～20/12/10</t>
  </si>
  <si>
    <t>X3374-095-0</t>
  </si>
  <si>
    <t>X3374-096-0</t>
  </si>
  <si>
    <t>21/03/03～21/03/04</t>
  </si>
  <si>
    <t>V3683-003-0</t>
  </si>
  <si>
    <t>X3683-010-0</t>
  </si>
  <si>
    <t>X3683-011-0</t>
  </si>
  <si>
    <t>X3683-012-0</t>
  </si>
  <si>
    <t>X3683-013-0</t>
  </si>
  <si>
    <t>X3684-009-0</t>
  </si>
  <si>
    <t>20/10/14</t>
  </si>
  <si>
    <t>X3684-010-0</t>
  </si>
  <si>
    <t>21/02/17</t>
  </si>
  <si>
    <t>V3706-003-0</t>
  </si>
  <si>
    <t>体感型新入社員研修　Beyond</t>
    <rPh sb="0" eb="16">
      <t>ｘ３７０６</t>
    </rPh>
    <phoneticPr fontId="2"/>
  </si>
  <si>
    <t>20/04/09～20/04/10</t>
  </si>
  <si>
    <t>0406</t>
  </si>
  <si>
    <t>X3706-011-0</t>
  </si>
  <si>
    <t>20/04/06～20/04/07</t>
  </si>
  <si>
    <t>X3706-012-0</t>
  </si>
  <si>
    <t>20/04/08～20/04/09</t>
  </si>
  <si>
    <t>0415</t>
  </si>
  <si>
    <t>X3706-013-0</t>
  </si>
  <si>
    <t>20/04/15～20/04/16</t>
  </si>
  <si>
    <t>0422</t>
  </si>
  <si>
    <t>X3706-014-0</t>
  </si>
  <si>
    <t>20/04/22～20/04/23</t>
  </si>
  <si>
    <t>N3616-009-0</t>
  </si>
  <si>
    <t>新入社員　ビジネス基本研修</t>
    <rPh sb="0" eb="13">
      <t>ｘ３６１６</t>
    </rPh>
    <phoneticPr fontId="2"/>
  </si>
  <si>
    <t>20/04/02～20/04/03</t>
  </si>
  <si>
    <t>V3616-032-0</t>
  </si>
  <si>
    <t>V3616-033-0</t>
  </si>
  <si>
    <t>0326</t>
  </si>
  <si>
    <t>X3616-118-0</t>
  </si>
  <si>
    <t>20/03/26～20/03/27</t>
  </si>
  <si>
    <t>0330</t>
  </si>
  <si>
    <t>X3616-119-0</t>
  </si>
  <si>
    <t>20/03/30～20/03/31</t>
  </si>
  <si>
    <t>X3616-120-0</t>
  </si>
  <si>
    <t>X3616-121-0</t>
  </si>
  <si>
    <t>X3616-122-0</t>
  </si>
  <si>
    <t>X3173-038-0</t>
  </si>
  <si>
    <t>新入社員合宿研修　ビジネス実践</t>
    <rPh sb="0" eb="15">
      <t>ｘ３１７３</t>
    </rPh>
    <phoneticPr fontId="2"/>
  </si>
  <si>
    <t>20/04/06～20/04/08</t>
  </si>
  <si>
    <t>X3173-039-0</t>
  </si>
  <si>
    <t>20/04/08～20/04/10</t>
  </si>
  <si>
    <t>V3617-021-0</t>
  </si>
  <si>
    <t>自律型新入社員育成研修</t>
    <rPh sb="0" eb="11">
      <t>ｘ３６１７</t>
    </rPh>
    <phoneticPr fontId="2"/>
  </si>
  <si>
    <t>X3617-054-0</t>
  </si>
  <si>
    <t>X3617-055-0</t>
  </si>
  <si>
    <t>X3618-031-0</t>
  </si>
  <si>
    <t>新入社員　ビジネスマナー基本</t>
    <rPh sb="0" eb="14">
      <t>ｘ３６１８</t>
    </rPh>
    <phoneticPr fontId="2"/>
  </si>
  <si>
    <t>20/04/03</t>
  </si>
  <si>
    <t>X3618-032-0</t>
  </si>
  <si>
    <t>20/04/06</t>
  </si>
  <si>
    <t>0407</t>
  </si>
  <si>
    <t>X3618-033-0</t>
  </si>
  <si>
    <t>20/04/07</t>
  </si>
  <si>
    <t>X3619-015-0</t>
  </si>
  <si>
    <t>新入社員　やって身につくホウレンソウ</t>
    <rPh sb="0" eb="18">
      <t>ｘ３６１９</t>
    </rPh>
    <phoneticPr fontId="2"/>
  </si>
  <si>
    <t>X3619-016-0</t>
  </si>
  <si>
    <t>20/04/08</t>
  </si>
  <si>
    <t>X3619-017-0</t>
  </si>
  <si>
    <t>20/04/09</t>
  </si>
  <si>
    <t>X3694-009-0</t>
  </si>
  <si>
    <t>タフな職場を生き抜く　新入社員の仕事術</t>
    <rPh sb="0" eb="19">
      <t>ｘ３６９４</t>
    </rPh>
    <phoneticPr fontId="2"/>
  </si>
  <si>
    <t>X3694-010-0</t>
  </si>
  <si>
    <t>X3694-011-0</t>
  </si>
  <si>
    <t>20/04/10</t>
  </si>
  <si>
    <t>X3621-069-0</t>
  </si>
  <si>
    <t>新入社員　ビジネス文書基礎</t>
    <rPh sb="0" eb="13">
      <t>ｘ３６２１</t>
    </rPh>
    <phoneticPr fontId="2"/>
  </si>
  <si>
    <t>X3621-070-0</t>
  </si>
  <si>
    <t>X3621-071-0</t>
  </si>
  <si>
    <t>X3621-072-0</t>
  </si>
  <si>
    <t>X3623-010-0</t>
  </si>
  <si>
    <t>新入社員　ビジネス･シミュレーションゲームで学ぶ会社のしくみ</t>
    <rPh sb="0" eb="30">
      <t>ｘ３６２３</t>
    </rPh>
    <phoneticPr fontId="2"/>
  </si>
  <si>
    <t>X3625-020-0</t>
  </si>
  <si>
    <t>新入社員　技術・生産コース</t>
    <rPh sb="0" eb="2">
      <t>シンニュウ</t>
    </rPh>
    <rPh sb="2" eb="4">
      <t>シャイン</t>
    </rPh>
    <rPh sb="5" eb="7">
      <t>ギジュツ</t>
    </rPh>
    <rPh sb="8" eb="10">
      <t>セイサン</t>
    </rPh>
    <phoneticPr fontId="2"/>
  </si>
  <si>
    <t>N3717-003-0</t>
  </si>
  <si>
    <t>20/11/19～20/11/20</t>
  </si>
  <si>
    <t>V3717-003-0</t>
  </si>
  <si>
    <t>X3717-013-0</t>
  </si>
  <si>
    <t>0813</t>
  </si>
  <si>
    <t>X3717-014-0</t>
  </si>
  <si>
    <t>20/08/13～20/08/14</t>
  </si>
  <si>
    <t>X3717-015-0</t>
  </si>
  <si>
    <t>X3717-016-0</t>
  </si>
  <si>
    <t>X3717-017-0</t>
  </si>
  <si>
    <t>21/01/20～21/01/21</t>
  </si>
  <si>
    <t>X3717-018-0</t>
  </si>
  <si>
    <t>21/02/24～21/02/25</t>
  </si>
  <si>
    <t>X3728-136-0</t>
  </si>
  <si>
    <t>20/06/25～20/06/26</t>
  </si>
  <si>
    <t>X3728-137-0</t>
  </si>
  <si>
    <t>1020</t>
  </si>
  <si>
    <t>X3728-138-0</t>
  </si>
  <si>
    <t>20/10/20～20/10/21</t>
  </si>
  <si>
    <t>X3728-139-0</t>
  </si>
  <si>
    <t>X3728-140-0</t>
  </si>
  <si>
    <t>V3410-010-0</t>
  </si>
  <si>
    <t>V3410-011-0</t>
  </si>
  <si>
    <t>X3410-021-0</t>
  </si>
  <si>
    <t>0308</t>
  </si>
  <si>
    <t>X3410-022-0</t>
  </si>
  <si>
    <t>21/03/08～21/03/09</t>
  </si>
  <si>
    <t>0629</t>
  </si>
  <si>
    <t>X3472-025-0</t>
  </si>
  <si>
    <t>20/06/29～20/06/30</t>
  </si>
  <si>
    <t>0818</t>
  </si>
  <si>
    <t>X3472-026-0</t>
  </si>
  <si>
    <t>20/08/18～20/08/19</t>
  </si>
  <si>
    <t>X3472-027-0</t>
  </si>
  <si>
    <t>X3472-028-0</t>
  </si>
  <si>
    <t>X3435-037-0</t>
  </si>
  <si>
    <t>20/08/26～20/08/27</t>
  </si>
  <si>
    <t>X3435-038-0</t>
  </si>
  <si>
    <t>20/10/28～20/10/29</t>
  </si>
  <si>
    <t>X3435-039-0</t>
  </si>
  <si>
    <t>N3722-009-0</t>
  </si>
  <si>
    <t>20/12/03</t>
  </si>
  <si>
    <t>X3722-064-0</t>
  </si>
  <si>
    <t>20/06/17</t>
  </si>
  <si>
    <t>X3722-065-0</t>
  </si>
  <si>
    <t>20/07/16</t>
  </si>
  <si>
    <t>X3722-066-0</t>
  </si>
  <si>
    <t>20/10/01</t>
  </si>
  <si>
    <t>X3722-067-0</t>
  </si>
  <si>
    <t>X3722-068-0</t>
  </si>
  <si>
    <t>X3686-009-0</t>
  </si>
  <si>
    <t>20/07/16～20/07/17</t>
  </si>
  <si>
    <t>X3686-010-0</t>
  </si>
  <si>
    <t>0929</t>
  </si>
  <si>
    <t>X3661-009-0</t>
  </si>
  <si>
    <t>20/09/29～20/09/30</t>
  </si>
  <si>
    <t>X3661-010-0</t>
  </si>
  <si>
    <t>X3600-023-0</t>
  </si>
  <si>
    <t>20/09/07</t>
  </si>
  <si>
    <t>X3600-024-0</t>
  </si>
  <si>
    <t>X3600-025-0</t>
  </si>
  <si>
    <t>21/02/15</t>
  </si>
  <si>
    <t>1110</t>
  </si>
  <si>
    <t>X3301-034-0</t>
  </si>
  <si>
    <t>20/11/10～20/11/11</t>
  </si>
  <si>
    <t>X3301-035-0</t>
  </si>
  <si>
    <t>N3628-025-0</t>
  </si>
  <si>
    <t>20/10/29～20/10/30</t>
  </si>
  <si>
    <t>V3628-041-0</t>
  </si>
  <si>
    <t>V3628-042-0</t>
  </si>
  <si>
    <t>X3628-211-0</t>
  </si>
  <si>
    <t>X3628-212-0</t>
  </si>
  <si>
    <t>X3628-213-0</t>
  </si>
  <si>
    <t>X3628-214-0</t>
  </si>
  <si>
    <t>X3628-215-0</t>
  </si>
  <si>
    <t>X3628-216-0</t>
  </si>
  <si>
    <t>X3628-217-0</t>
  </si>
  <si>
    <t>X3628-218-0</t>
  </si>
  <si>
    <t>21/01/13～21/01/14</t>
  </si>
  <si>
    <t>X3628-219-0</t>
  </si>
  <si>
    <t>N3613-005-0</t>
  </si>
  <si>
    <t>21/01/27</t>
  </si>
  <si>
    <t>V3613-009-0</t>
  </si>
  <si>
    <t>20/08/21</t>
  </si>
  <si>
    <t>V3613-010-0</t>
  </si>
  <si>
    <t>20/10/28</t>
  </si>
  <si>
    <t>V3613-011-0</t>
  </si>
  <si>
    <t>0609</t>
  </si>
  <si>
    <t>X3613-023-0</t>
  </si>
  <si>
    <t>20/06/09</t>
  </si>
  <si>
    <t>X3613-024-0</t>
  </si>
  <si>
    <t>20/08/20</t>
  </si>
  <si>
    <t>X3613-025-0</t>
  </si>
  <si>
    <t>20/09/29</t>
  </si>
  <si>
    <t>X3613-026-0</t>
  </si>
  <si>
    <t>20/11/27</t>
  </si>
  <si>
    <t>0210</t>
  </si>
  <si>
    <t>X3613-027-0</t>
  </si>
  <si>
    <t>21/02/10</t>
  </si>
  <si>
    <t>X3613-028-0</t>
  </si>
  <si>
    <t>21/03/10</t>
  </si>
  <si>
    <t>X3584-022-0</t>
  </si>
  <si>
    <t>20/07/06</t>
  </si>
  <si>
    <t>X3584-023-0</t>
  </si>
  <si>
    <t>X3679-009-0</t>
  </si>
  <si>
    <t>1214</t>
  </si>
  <si>
    <t>X3679-010-0</t>
  </si>
  <si>
    <t>20/12/14</t>
  </si>
  <si>
    <t>X3687-012-0</t>
  </si>
  <si>
    <t>20/05/27</t>
  </si>
  <si>
    <t>X3687-013-0</t>
  </si>
  <si>
    <t>20/06/29</t>
  </si>
  <si>
    <t>X3687-014-0</t>
  </si>
  <si>
    <t>21/01/13</t>
  </si>
  <si>
    <t>0216</t>
  </si>
  <si>
    <t>X3687-015-0</t>
  </si>
  <si>
    <t>21/02/16</t>
  </si>
  <si>
    <t>X3532-014-0</t>
  </si>
  <si>
    <t>X3532-015-0</t>
  </si>
  <si>
    <t>21/01/25～21/01/26</t>
  </si>
  <si>
    <t>0622</t>
  </si>
  <si>
    <t>X3680-008-0</t>
  </si>
  <si>
    <t>20/06/22</t>
  </si>
  <si>
    <t>X3680-009-0</t>
  </si>
  <si>
    <t>21/03/03</t>
  </si>
  <si>
    <t>V3032-008-0</t>
  </si>
  <si>
    <t>映像で学ぶ人事考課者研修</t>
  </si>
  <si>
    <t>X3032-077-0</t>
  </si>
  <si>
    <t>20/06/11～20/06/12</t>
  </si>
  <si>
    <t>0721</t>
  </si>
  <si>
    <t>X3032-078-0</t>
  </si>
  <si>
    <t>20/07/21～20/07/22</t>
  </si>
  <si>
    <t>X3032-079-0</t>
  </si>
  <si>
    <t>20/10/22～20/10/23</t>
  </si>
  <si>
    <t>X3032-080-0</t>
  </si>
  <si>
    <t>X3688-009-0</t>
  </si>
  <si>
    <t>X3688-010-0</t>
  </si>
  <si>
    <t>20/11/20</t>
  </si>
  <si>
    <t>X3509-017-0</t>
  </si>
  <si>
    <t>X3509-018-0</t>
  </si>
  <si>
    <t>X3696-007-0</t>
  </si>
  <si>
    <t>20/09/02～20/09/03</t>
  </si>
  <si>
    <t>X3696-008-0</t>
  </si>
  <si>
    <t>X3581-017-0</t>
  </si>
  <si>
    <t>20/09/08</t>
  </si>
  <si>
    <t>X3581-018-0</t>
  </si>
  <si>
    <t>X3685-008-0</t>
  </si>
  <si>
    <t>X3685-009-0</t>
  </si>
  <si>
    <t>21/01/28～21/01/29</t>
  </si>
  <si>
    <t>0824</t>
  </si>
  <si>
    <t>X3720-012-0</t>
  </si>
  <si>
    <t>20/08/24</t>
  </si>
  <si>
    <t>X3720-013-0</t>
  </si>
  <si>
    <t>21/02/05</t>
  </si>
  <si>
    <t>V3753-005-0</t>
  </si>
  <si>
    <t>X3753-009-0</t>
  </si>
  <si>
    <t>X3753-010-0</t>
  </si>
  <si>
    <t>X3574-014-0</t>
  </si>
  <si>
    <t>X3574-015-0</t>
  </si>
  <si>
    <t>21/03/10～21/03/11</t>
  </si>
  <si>
    <t>X3549-019-0</t>
  </si>
  <si>
    <t>20/09/25</t>
  </si>
  <si>
    <t>X3549-020-0</t>
  </si>
  <si>
    <t>20/10/29</t>
  </si>
  <si>
    <t>X3549-021-0</t>
  </si>
  <si>
    <t>X3555-018-0</t>
  </si>
  <si>
    <t>20/11/06</t>
  </si>
  <si>
    <t>X3555-019-0</t>
  </si>
  <si>
    <t>21/02/19</t>
  </si>
  <si>
    <t>N3508-008-0</t>
  </si>
  <si>
    <t>20/12/08～20/12/09</t>
  </si>
  <si>
    <t>X3508-024-0</t>
  </si>
  <si>
    <t>X3508-025-0</t>
  </si>
  <si>
    <t>20/09/15～20/09/16</t>
  </si>
  <si>
    <t>X3508-026-0</t>
  </si>
  <si>
    <t>X3508-027-0</t>
  </si>
  <si>
    <t>X3048-051-0</t>
  </si>
  <si>
    <t>20/06/18～20/06/19</t>
  </si>
  <si>
    <t>X3048-052-0</t>
  </si>
  <si>
    <t>V3682-007-0</t>
  </si>
  <si>
    <t>V3682-008-0</t>
  </si>
  <si>
    <t>X3682-010-0</t>
  </si>
  <si>
    <t>20/07/14</t>
  </si>
  <si>
    <t>X3682-011-0</t>
  </si>
  <si>
    <t>X3682-012-0</t>
  </si>
  <si>
    <t>21/01/20</t>
  </si>
  <si>
    <t>X3588-079-0</t>
  </si>
  <si>
    <t>X3588-080-0</t>
  </si>
  <si>
    <t>20/09/02</t>
  </si>
  <si>
    <t>X3588-081-0</t>
  </si>
  <si>
    <t>1201</t>
  </si>
  <si>
    <t>X3588-082-0</t>
  </si>
  <si>
    <t>20/12/01</t>
  </si>
  <si>
    <t>X3588-083-0</t>
  </si>
  <si>
    <t>N3586-006-0</t>
  </si>
  <si>
    <t>21/01/22</t>
  </si>
  <si>
    <t>V3586-021-0</t>
  </si>
  <si>
    <t>20/09/11</t>
  </si>
  <si>
    <t>X3586-076-0</t>
  </si>
  <si>
    <t>20/07/10</t>
  </si>
  <si>
    <t>X3586-077-0</t>
  </si>
  <si>
    <t>20/09/04</t>
  </si>
  <si>
    <t>X3586-078-0</t>
  </si>
  <si>
    <t>X3586-079-0</t>
  </si>
  <si>
    <t>20/11/13</t>
  </si>
  <si>
    <t>X3586-080-0</t>
  </si>
  <si>
    <t>X3586-081-0</t>
  </si>
  <si>
    <t>21/03/05</t>
  </si>
  <si>
    <t>N3587-004-0</t>
  </si>
  <si>
    <t>20/07/03</t>
  </si>
  <si>
    <t>V3587-003-0</t>
  </si>
  <si>
    <t>20/07/17</t>
  </si>
  <si>
    <t>X3587-027-0</t>
  </si>
  <si>
    <t>20/06/26</t>
  </si>
  <si>
    <t>X3587-028-0</t>
  </si>
  <si>
    <t>20/08/28</t>
  </si>
  <si>
    <t>X3587-029-0</t>
  </si>
  <si>
    <t>20/09/18</t>
  </si>
  <si>
    <t>X3587-030-0</t>
  </si>
  <si>
    <t>X3587-031-0</t>
  </si>
  <si>
    <t>21/01/29</t>
  </si>
  <si>
    <t>X3705-009-0</t>
  </si>
  <si>
    <t>X3705-010-0</t>
  </si>
  <si>
    <t>21/01/18～21/01/19</t>
  </si>
  <si>
    <t>V3589-011-0</t>
  </si>
  <si>
    <t>0202</t>
  </si>
  <si>
    <t>V3589-012-0</t>
  </si>
  <si>
    <t>21/02/02</t>
  </si>
  <si>
    <t>X3589-022-0</t>
  </si>
  <si>
    <t>20/07/22</t>
  </si>
  <si>
    <t>X3589-023-0</t>
  </si>
  <si>
    <t>X3589-024-0</t>
  </si>
  <si>
    <t>X3589-025-0</t>
  </si>
  <si>
    <t>21/01/26</t>
  </si>
  <si>
    <t>V3745-001-0</t>
  </si>
  <si>
    <t>未来環境のシナリオデザイン</t>
    <rPh sb="0" eb="2">
      <t>ミライ</t>
    </rPh>
    <rPh sb="2" eb="4">
      <t>カンキョウ</t>
    </rPh>
    <phoneticPr fontId="2"/>
  </si>
  <si>
    <t>X3745-001-0</t>
  </si>
  <si>
    <t>代官山</t>
    <rPh sb="0" eb="2">
      <t>ダイカン</t>
    </rPh>
    <phoneticPr fontId="2"/>
  </si>
  <si>
    <t>X3745-002-0</t>
  </si>
  <si>
    <t>V3729-002-0</t>
  </si>
  <si>
    <t>X3729-003-0</t>
  </si>
  <si>
    <t>X3729-004-0</t>
  </si>
  <si>
    <t>X3642-015-0</t>
  </si>
  <si>
    <t>X3642-016-0</t>
  </si>
  <si>
    <t>0615</t>
  </si>
  <si>
    <t>V3644-011-0</t>
  </si>
  <si>
    <t>20/06/15</t>
  </si>
  <si>
    <t>V3644-012-0</t>
  </si>
  <si>
    <t>X3644-022-0</t>
  </si>
  <si>
    <t>20/07/15</t>
  </si>
  <si>
    <t>X3644-023-0</t>
  </si>
  <si>
    <t>20/10/26</t>
  </si>
  <si>
    <t>X3644-024-0</t>
  </si>
  <si>
    <t>N3571-003-0</t>
  </si>
  <si>
    <t>X3571-013-0</t>
  </si>
  <si>
    <t>X3571-014-0</t>
  </si>
  <si>
    <t>X3571-015-0</t>
  </si>
  <si>
    <t>X3571-016-0</t>
  </si>
  <si>
    <t>20/11/25</t>
  </si>
  <si>
    <t>X3571-017-0</t>
  </si>
  <si>
    <t>1027</t>
  </si>
  <si>
    <t>N3590-014-0</t>
  </si>
  <si>
    <t>20/10/27</t>
  </si>
  <si>
    <t>N3590-015-0</t>
  </si>
  <si>
    <t>V3590-008-0</t>
  </si>
  <si>
    <t>V3590-009-0</t>
  </si>
  <si>
    <t>20/11/04</t>
  </si>
  <si>
    <t>V3590-010-0</t>
  </si>
  <si>
    <t>X3590-029-0</t>
  </si>
  <si>
    <t>X3590-030-0</t>
  </si>
  <si>
    <t>X3590-031-0</t>
  </si>
  <si>
    <t>X3590-032-0</t>
  </si>
  <si>
    <t>0814</t>
  </si>
  <si>
    <t>X3590-033-0</t>
  </si>
  <si>
    <t>20/08/14</t>
  </si>
  <si>
    <t>X3590-034-0</t>
  </si>
  <si>
    <t>20/10/13</t>
  </si>
  <si>
    <t>X3590-035-0</t>
  </si>
  <si>
    <t>20/11/16</t>
  </si>
  <si>
    <t>X3590-036-0</t>
  </si>
  <si>
    <t>20/12/11</t>
  </si>
  <si>
    <t>X3590-037-0</t>
  </si>
  <si>
    <t>V3047-053-0</t>
  </si>
  <si>
    <t>V3047-054-0</t>
  </si>
  <si>
    <t>X3047-104-0</t>
  </si>
  <si>
    <t>20/06/22～20/06/23</t>
  </si>
  <si>
    <t>X3047-105-0</t>
  </si>
  <si>
    <t>X3047-106-0</t>
  </si>
  <si>
    <t>X3047-107-0</t>
  </si>
  <si>
    <t>X3047-108-0</t>
  </si>
  <si>
    <t>X3047-109-0</t>
  </si>
  <si>
    <t>21/03/11～21/03/12</t>
  </si>
  <si>
    <t>X3750-015-0</t>
  </si>
  <si>
    <t>X3750-016-0</t>
  </si>
  <si>
    <t>X3523-016-0</t>
  </si>
  <si>
    <t>X3523-017-0</t>
  </si>
  <si>
    <t>V3592-013-0</t>
  </si>
  <si>
    <t>V3592-014-0</t>
  </si>
  <si>
    <t>X3592-050-0</t>
  </si>
  <si>
    <t>20/08/25～20/08/26</t>
  </si>
  <si>
    <t>X3592-051-0</t>
  </si>
  <si>
    <t>X3592-052-0</t>
  </si>
  <si>
    <t>X3689-012-0</t>
  </si>
  <si>
    <t>X3689-013-0</t>
  </si>
  <si>
    <t>X3474-024-0</t>
  </si>
  <si>
    <t>20/08/24～20/08/25</t>
  </si>
  <si>
    <t>X3474-025-0</t>
  </si>
  <si>
    <t>N3501-010-0</t>
  </si>
  <si>
    <t>21/02/02～21/02/03</t>
  </si>
  <si>
    <t>V3501-007-0</t>
  </si>
  <si>
    <t>V3501-008-0</t>
  </si>
  <si>
    <t>X3501-024-0</t>
  </si>
  <si>
    <t>X3501-025-0</t>
  </si>
  <si>
    <t>X3501-026-0</t>
  </si>
  <si>
    <t>X3501-027-0</t>
  </si>
  <si>
    <t>X3501-028-0</t>
  </si>
  <si>
    <t>21/02/17～21/02/18</t>
  </si>
  <si>
    <t>N3459-007-0</t>
  </si>
  <si>
    <t>V3459-008-0</t>
  </si>
  <si>
    <t>20/09/09～20/09/10</t>
  </si>
  <si>
    <t>X3459-039-0</t>
  </si>
  <si>
    <t>X3459-040-0</t>
  </si>
  <si>
    <t>20/10/05～20/10/06</t>
  </si>
  <si>
    <t>X3459-041-0</t>
  </si>
  <si>
    <t>X3459-042-0</t>
  </si>
  <si>
    <t>0512</t>
  </si>
  <si>
    <t>X3744-001-0</t>
  </si>
  <si>
    <t>１対１のコミュニケーションに強くなる</t>
    <rPh sb="1" eb="2">
      <t>タイ</t>
    </rPh>
    <rPh sb="14" eb="15">
      <t>ツヨ</t>
    </rPh>
    <phoneticPr fontId="2"/>
  </si>
  <si>
    <t>20/05/12</t>
  </si>
  <si>
    <t>X3744-002-0</t>
  </si>
  <si>
    <t>20/06/03</t>
  </si>
  <si>
    <t>X3744-003-0</t>
  </si>
  <si>
    <t>X3735-008-0</t>
  </si>
  <si>
    <t>20/09/16</t>
  </si>
  <si>
    <t>X3735-009-0</t>
  </si>
  <si>
    <t>X3730-003-0</t>
  </si>
  <si>
    <t>表情と発言から読み取る相手のホンネと心理</t>
    <rPh sb="3" eb="5">
      <t>ハツゲン</t>
    </rPh>
    <phoneticPr fontId="2"/>
  </si>
  <si>
    <t>X3730-004-0</t>
  </si>
  <si>
    <t>X3648-011-0</t>
  </si>
  <si>
    <t>0119</t>
  </si>
  <si>
    <t>X3648-012-0</t>
  </si>
  <si>
    <t>21/01/19</t>
  </si>
  <si>
    <t>N3361-017-0</t>
  </si>
  <si>
    <t>V3361-015-0</t>
  </si>
  <si>
    <t>20/06/16</t>
  </si>
  <si>
    <t>V3361-016-0</t>
  </si>
  <si>
    <t>20/11/24</t>
  </si>
  <si>
    <t>V3361-017-0</t>
  </si>
  <si>
    <t>X3361-073-0</t>
  </si>
  <si>
    <t>20/07/07</t>
  </si>
  <si>
    <t>X3361-074-0</t>
  </si>
  <si>
    <t>X3361-075-0</t>
  </si>
  <si>
    <t>X3361-076-0</t>
  </si>
  <si>
    <t>X3361-077-0</t>
  </si>
  <si>
    <t>X3361-078-0</t>
  </si>
  <si>
    <t>X3059-077-0</t>
  </si>
  <si>
    <t>X3059-078-0</t>
  </si>
  <si>
    <t>X3059-079-0</t>
  </si>
  <si>
    <t>X3059-080-0</t>
  </si>
  <si>
    <t>X3059-081-0</t>
  </si>
  <si>
    <t>X3059-082-0</t>
  </si>
  <si>
    <t>X3059-083-0</t>
  </si>
  <si>
    <t>N3690-003-0</t>
  </si>
  <si>
    <t>20/11/17</t>
  </si>
  <si>
    <t>X3690-013-0</t>
  </si>
  <si>
    <t>20/06/25</t>
  </si>
  <si>
    <t>X3690-014-0</t>
  </si>
  <si>
    <t>20/08/19</t>
  </si>
  <si>
    <t>X3690-015-0</t>
  </si>
  <si>
    <t>X3690-016-0</t>
  </si>
  <si>
    <t>X3439-039-0</t>
  </si>
  <si>
    <t>人や場を読む力の向上「対人力」スキルアップ</t>
  </si>
  <si>
    <t>X3439-040-0</t>
  </si>
  <si>
    <t>X3439-041-0</t>
  </si>
  <si>
    <t>X3439-042-0</t>
  </si>
  <si>
    <t>X3385-081-0</t>
  </si>
  <si>
    <t>X3385-082-0</t>
  </si>
  <si>
    <t>X3385-083-0</t>
  </si>
  <si>
    <t>X3385-084-0</t>
  </si>
  <si>
    <t>X3385-085-0</t>
  </si>
  <si>
    <t>X3385-086-0</t>
  </si>
  <si>
    <t>V3746-001-0</t>
  </si>
  <si>
    <t>コンサルティング基本スキル　人を動かす力</t>
    <rPh sb="14" eb="15">
      <t>ヒト</t>
    </rPh>
    <rPh sb="16" eb="17">
      <t>ウゴ</t>
    </rPh>
    <phoneticPr fontId="2"/>
  </si>
  <si>
    <t>20/11/11</t>
  </si>
  <si>
    <t>X3746-001-0</t>
  </si>
  <si>
    <t>X3746-002-0</t>
  </si>
  <si>
    <t>20/12/04</t>
  </si>
  <si>
    <t>X3746-003-0</t>
  </si>
  <si>
    <t>N3751-007-0</t>
  </si>
  <si>
    <t>X3751-016-0</t>
  </si>
  <si>
    <t>X3751-017-0</t>
  </si>
  <si>
    <t>X3751-018-0</t>
  </si>
  <si>
    <t>N3455-013-0</t>
  </si>
  <si>
    <t>V3455-024-0</t>
  </si>
  <si>
    <t>V3455-025-0</t>
  </si>
  <si>
    <t>X3455-073-0</t>
  </si>
  <si>
    <t>20/05/20</t>
  </si>
  <si>
    <t>X3455-074-0</t>
  </si>
  <si>
    <t>20/06/18</t>
  </si>
  <si>
    <t>X3455-075-0</t>
  </si>
  <si>
    <t>X3455-076-0</t>
  </si>
  <si>
    <t>20/08/17</t>
  </si>
  <si>
    <t>X3455-077-0</t>
  </si>
  <si>
    <t>X3455-078-0</t>
  </si>
  <si>
    <t>20/10/21</t>
  </si>
  <si>
    <t>X3455-079-0</t>
  </si>
  <si>
    <t>X3455-080-0</t>
  </si>
  <si>
    <t>21/01/14</t>
  </si>
  <si>
    <t>X3455-081-0</t>
  </si>
  <si>
    <t>X3554-017-0</t>
  </si>
  <si>
    <t>X3554-018-0</t>
  </si>
  <si>
    <t>20/08/27～20/08/28</t>
  </si>
  <si>
    <t>X3554-019-0</t>
  </si>
  <si>
    <t>X3554-020-0</t>
  </si>
  <si>
    <t>X3643-017-0</t>
  </si>
  <si>
    <t>20/08/27</t>
  </si>
  <si>
    <t>X3643-018-0</t>
  </si>
  <si>
    <t>N3756-002-0</t>
  </si>
  <si>
    <t>X3756-028-0</t>
  </si>
  <si>
    <t>X3756-029-0</t>
  </si>
  <si>
    <t>X3756-030-0</t>
  </si>
  <si>
    <t>X3756-031-0</t>
  </si>
  <si>
    <t>X3756-032-0</t>
  </si>
  <si>
    <t>20/10/12</t>
  </si>
  <si>
    <t>X3756-033-0</t>
  </si>
  <si>
    <t>X3756-034-0</t>
  </si>
  <si>
    <t>V3749-078-0</t>
  </si>
  <si>
    <t>V3749-079-0</t>
  </si>
  <si>
    <t>0928</t>
  </si>
  <si>
    <t>V3749-080-0</t>
  </si>
  <si>
    <t>20/09/28～20/09/29</t>
  </si>
  <si>
    <t>V3749-081-0</t>
  </si>
  <si>
    <t>V3749-082-0</t>
  </si>
  <si>
    <t>20/12/01～20/12/02</t>
  </si>
  <si>
    <t>V3749-083-0</t>
  </si>
  <si>
    <t>V3749-084-0</t>
  </si>
  <si>
    <t>X3749-221-0</t>
  </si>
  <si>
    <t>20/06/09～20/06/10</t>
  </si>
  <si>
    <t>X3749-222-0</t>
  </si>
  <si>
    <t>X3749-223-0</t>
  </si>
  <si>
    <t>X3749-224-0</t>
  </si>
  <si>
    <t>X3749-225-0</t>
  </si>
  <si>
    <t>X3749-226-0</t>
  </si>
  <si>
    <t>X3749-227-0</t>
  </si>
  <si>
    <t>X3749-228-0</t>
  </si>
  <si>
    <t>X3749-229-0</t>
  </si>
  <si>
    <t>V3757-038-0</t>
  </si>
  <si>
    <t>V3757-039-0</t>
  </si>
  <si>
    <t>0623</t>
  </si>
  <si>
    <t>X3757-144-0</t>
  </si>
  <si>
    <t>20/06/23～20/06/24</t>
  </si>
  <si>
    <t>X3757-145-0</t>
  </si>
  <si>
    <t>X3757-146-0</t>
  </si>
  <si>
    <t>X3757-147-0</t>
  </si>
  <si>
    <t>X3757-148-0</t>
  </si>
  <si>
    <t>X3757-149-0</t>
  </si>
  <si>
    <t>X3757-150-0</t>
  </si>
  <si>
    <t>X3645-013-0</t>
  </si>
  <si>
    <t>X3645-014-0</t>
  </si>
  <si>
    <t>X3069-071-0</t>
  </si>
  <si>
    <t>X3069-072-0</t>
  </si>
  <si>
    <t>X3069-073-0</t>
  </si>
  <si>
    <t>X3069-074-0</t>
  </si>
  <si>
    <t>X3069-075-0</t>
  </si>
  <si>
    <t>X3069-076-0</t>
  </si>
  <si>
    <t>X3754-009-0</t>
  </si>
  <si>
    <t>数字を使って相手を動かす技術</t>
    <rPh sb="6" eb="8">
      <t>アイテ</t>
    </rPh>
    <rPh sb="9" eb="10">
      <t>ウゴ</t>
    </rPh>
    <rPh sb="12" eb="14">
      <t>ギジュツ</t>
    </rPh>
    <phoneticPr fontId="2"/>
  </si>
  <si>
    <t>X3754-010-0</t>
  </si>
  <si>
    <t>V3697-047-0</t>
  </si>
  <si>
    <t>V3697-048-0</t>
  </si>
  <si>
    <t>V3697-049-0</t>
  </si>
  <si>
    <t>X3697-116-0</t>
  </si>
  <si>
    <t>X3697-117-0</t>
  </si>
  <si>
    <t>X3697-118-0</t>
  </si>
  <si>
    <t>X3697-119-0</t>
  </si>
  <si>
    <t>X3697-120-0</t>
  </si>
  <si>
    <t>N3752-007-0</t>
  </si>
  <si>
    <t>X3752-016-0</t>
  </si>
  <si>
    <t>X3752-017-0</t>
  </si>
  <si>
    <t>X3752-018-0</t>
  </si>
  <si>
    <t>N3724-017-0</t>
  </si>
  <si>
    <t>N3724-018-0</t>
  </si>
  <si>
    <t>V3724-020-0</t>
  </si>
  <si>
    <t>V3724-021-0</t>
  </si>
  <si>
    <t>0525</t>
  </si>
  <si>
    <t>X3724-070-0</t>
  </si>
  <si>
    <t>20/05/25</t>
  </si>
  <si>
    <t>X3724-071-0</t>
  </si>
  <si>
    <t>X3724-072-0</t>
  </si>
  <si>
    <t>X3724-073-0</t>
  </si>
  <si>
    <t>20/10/05</t>
  </si>
  <si>
    <t>X3724-074-0</t>
  </si>
  <si>
    <t>X3724-075-0</t>
  </si>
  <si>
    <t>21/01/18</t>
  </si>
  <si>
    <t>X3724-076-0</t>
  </si>
  <si>
    <t>21/03/08</t>
  </si>
  <si>
    <t>X3715-021-0</t>
  </si>
  <si>
    <t>20/08/26</t>
  </si>
  <si>
    <t>X3715-022-0</t>
  </si>
  <si>
    <t>X3715-023-0</t>
  </si>
  <si>
    <t>X3715-024-0</t>
  </si>
  <si>
    <t>N3072-005-0</t>
  </si>
  <si>
    <t>X3072-084-0</t>
  </si>
  <si>
    <t>X3072-085-0</t>
  </si>
  <si>
    <t>20/09/03</t>
  </si>
  <si>
    <t>X3072-086-0</t>
  </si>
  <si>
    <t>20/11/18</t>
  </si>
  <si>
    <t>X3072-087-0</t>
  </si>
  <si>
    <t>21/02/01</t>
  </si>
  <si>
    <t>X3698-041-0</t>
  </si>
  <si>
    <t>20/07/09</t>
  </si>
  <si>
    <t>X3698-042-0</t>
  </si>
  <si>
    <t>20/11/19</t>
  </si>
  <si>
    <t>X3698-043-0</t>
  </si>
  <si>
    <t>X3699-022-0</t>
  </si>
  <si>
    <t>X3699-023-0</t>
  </si>
  <si>
    <t>X3699-024-0</t>
  </si>
  <si>
    <t>N3732-002-0</t>
  </si>
  <si>
    <t>20/10/20</t>
  </si>
  <si>
    <t>V3732-002-0</t>
  </si>
  <si>
    <t>V3732-003-0</t>
  </si>
  <si>
    <t>X3732-004-0</t>
  </si>
  <si>
    <t>X3732-005-0</t>
  </si>
  <si>
    <t>X3732-006-0</t>
  </si>
  <si>
    <t>X3732-007-0</t>
  </si>
  <si>
    <t>X3515-017-0</t>
  </si>
  <si>
    <t>X3515-018-0</t>
  </si>
  <si>
    <t>N3603-011-0</t>
  </si>
  <si>
    <t>V3603-013-0</t>
  </si>
  <si>
    <t>V3603-014-0</t>
  </si>
  <si>
    <t>X3603-072-0</t>
  </si>
  <si>
    <t>20/06/24</t>
  </si>
  <si>
    <t>X3603-073-0</t>
  </si>
  <si>
    <t>20/08/18</t>
  </si>
  <si>
    <t>X3603-074-0</t>
  </si>
  <si>
    <t>X3603-075-0</t>
  </si>
  <si>
    <t>X3603-076-0</t>
  </si>
  <si>
    <t>X3603-077-0</t>
  </si>
  <si>
    <t>X3122-289-0</t>
  </si>
  <si>
    <t>X3122-290-0</t>
  </si>
  <si>
    <t>X3122-291-0</t>
  </si>
  <si>
    <t>X3631-099-0</t>
  </si>
  <si>
    <t>X3631-100-0</t>
  </si>
  <si>
    <t>21/02/16～21/02/17</t>
  </si>
  <si>
    <t>X3747-064-0</t>
  </si>
  <si>
    <t>X3747-065-0</t>
  </si>
  <si>
    <t>20/10/08</t>
  </si>
  <si>
    <t>X3747-066-0</t>
  </si>
  <si>
    <t>X3748-143-0</t>
  </si>
  <si>
    <t>X3748-144-0</t>
  </si>
  <si>
    <t>20/11/11～20/11/12</t>
  </si>
  <si>
    <t>V3733-002-0</t>
  </si>
  <si>
    <t>X3733-003-0</t>
  </si>
  <si>
    <t>X3733-004-0</t>
  </si>
  <si>
    <t>N3711-003-0</t>
  </si>
  <si>
    <t>V3711-003-0</t>
  </si>
  <si>
    <t>X3711-007-0</t>
  </si>
  <si>
    <t>X3711-008-0</t>
  </si>
  <si>
    <t>X3711-009-0</t>
  </si>
  <si>
    <t>X3576-015-0</t>
  </si>
  <si>
    <t>X3576-016-0</t>
  </si>
  <si>
    <t>X3650-011-0</t>
  </si>
  <si>
    <t>20/09/24</t>
  </si>
  <si>
    <t>X3650-012-0</t>
  </si>
  <si>
    <t>21/01/28</t>
  </si>
  <si>
    <t>X3605-024-0</t>
  </si>
  <si>
    <t>X3605-025-0</t>
  </si>
  <si>
    <t>X3605-026-0</t>
  </si>
  <si>
    <t>N3575-001-0</t>
  </si>
  <si>
    <t>20/10/02</t>
  </si>
  <si>
    <t>X3575-016-0</t>
  </si>
  <si>
    <t>X3575-017-0</t>
  </si>
  <si>
    <t>20/11/05</t>
  </si>
  <si>
    <t>X3575-018-0</t>
  </si>
  <si>
    <t>N3540-011-0</t>
  </si>
  <si>
    <t>V3540-023-0</t>
  </si>
  <si>
    <t>V3540-024-0</t>
  </si>
  <si>
    <t>21/02/03</t>
  </si>
  <si>
    <t>X3540-082-0</t>
  </si>
  <si>
    <t>X3540-083-0</t>
  </si>
  <si>
    <t>X3540-084-0</t>
  </si>
  <si>
    <t>20/05/21</t>
  </si>
  <si>
    <t>X3540-085-0</t>
  </si>
  <si>
    <t>20/07/08</t>
  </si>
  <si>
    <t>X3540-086-0</t>
  </si>
  <si>
    <t>X3540-087-0</t>
  </si>
  <si>
    <t>X3540-088-0</t>
  </si>
  <si>
    <t>X3540-089-0</t>
  </si>
  <si>
    <t>V3604-011-0</t>
  </si>
  <si>
    <t>V3604-012-0</t>
  </si>
  <si>
    <t>21/02/04</t>
  </si>
  <si>
    <t>X3604-027-0</t>
  </si>
  <si>
    <t>X3604-028-0</t>
  </si>
  <si>
    <t>X3604-029-0</t>
  </si>
  <si>
    <t>X3691-009-0</t>
  </si>
  <si>
    <t>X3691-010-0</t>
  </si>
  <si>
    <t>20/10/07～20/10/08</t>
  </si>
  <si>
    <t>X3725-043-0</t>
  </si>
  <si>
    <t>「情報」を活かす　文書・データ整理術</t>
  </si>
  <si>
    <t>X3725-044-0</t>
  </si>
  <si>
    <t>V3607-025-0</t>
  </si>
  <si>
    <t>20/09/28</t>
  </si>
  <si>
    <t>V3607-026-0</t>
  </si>
  <si>
    <t>X3607-089-0</t>
  </si>
  <si>
    <t>X3607-090-0</t>
  </si>
  <si>
    <t>X3607-091-0</t>
  </si>
  <si>
    <t>X3607-092-0</t>
  </si>
  <si>
    <t>20/11/10</t>
  </si>
  <si>
    <t>X3607-093-0</t>
  </si>
  <si>
    <t>21/01/25</t>
  </si>
  <si>
    <t>X3607-094-0</t>
  </si>
  <si>
    <t>21/03/09</t>
  </si>
  <si>
    <t>X3734-003-0</t>
  </si>
  <si>
    <t>ＩｏT/AI時代のビジネス構想入門</t>
  </si>
  <si>
    <t>20/09/16～20/09/17</t>
  </si>
  <si>
    <t>V3734-002-0</t>
  </si>
  <si>
    <t>X3734-004-0</t>
  </si>
  <si>
    <t>X3548-019-0</t>
  </si>
  <si>
    <t>X3548-020-0</t>
  </si>
  <si>
    <t>X3548-021-0</t>
  </si>
  <si>
    <t>X3712-005-0</t>
  </si>
  <si>
    <t>採算を裏づける新規ビジネスプランのつくり方</t>
  </si>
  <si>
    <t>X3712-006-0</t>
  </si>
  <si>
    <t>X3525-139-0</t>
  </si>
  <si>
    <t>X3525-140-0</t>
  </si>
  <si>
    <t>X3525-141-0</t>
  </si>
  <si>
    <t>X3692-013-0</t>
  </si>
  <si>
    <t>X3692-014-0</t>
  </si>
  <si>
    <t>X3692-015-0</t>
  </si>
  <si>
    <t>X3692-016-0</t>
  </si>
  <si>
    <t>X3494-122-0</t>
  </si>
  <si>
    <t>20/07/15～20/07/16</t>
  </si>
  <si>
    <t>X3494-123-0</t>
  </si>
  <si>
    <t>20/10/12～20/10/13</t>
  </si>
  <si>
    <t>X3109-230-0</t>
  </si>
  <si>
    <t>20/05/21～20/05/22</t>
  </si>
  <si>
    <t>X3109-231-0</t>
  </si>
  <si>
    <t>X3109-232-0</t>
  </si>
  <si>
    <t>21/02/03～21/02/04</t>
  </si>
  <si>
    <t>X3700-040-0</t>
  </si>
  <si>
    <t>X3700-041-0</t>
  </si>
  <si>
    <t>21/01/19～21/01/20</t>
  </si>
  <si>
    <t>X3716-171-0</t>
  </si>
  <si>
    <t>X3716-172-0</t>
  </si>
  <si>
    <t>20/06/16～20/06/17</t>
  </si>
  <si>
    <t>X3716-173-0</t>
  </si>
  <si>
    <t>X3716-174-0</t>
  </si>
  <si>
    <t>20/11/25～20/11/26</t>
  </si>
  <si>
    <t>X3716-175-0</t>
  </si>
  <si>
    <t>X3476-030-0</t>
  </si>
  <si>
    <t>20/04/16</t>
  </si>
  <si>
    <t>X3476-031-0</t>
  </si>
  <si>
    <t>X3670-010-0</t>
  </si>
  <si>
    <t>“新卒・キャリア採用向け”採用面接官スキルトレーニング</t>
  </si>
  <si>
    <t>20/04/22</t>
  </si>
  <si>
    <t>0608</t>
  </si>
  <si>
    <t>X3314-036-0</t>
  </si>
  <si>
    <t>20/06/08</t>
  </si>
  <si>
    <t>X3314-037-0</t>
  </si>
  <si>
    <t>X3464-067-0</t>
  </si>
  <si>
    <t>X3464-068-0</t>
  </si>
  <si>
    <t>20/12/07～20/12/09</t>
  </si>
  <si>
    <t>X3519-068-0</t>
  </si>
  <si>
    <t>20/10/27～20/10/28</t>
  </si>
  <si>
    <t>X3519-069-0</t>
  </si>
  <si>
    <t>X3143-080-0</t>
  </si>
  <si>
    <t>X3143-081-0</t>
  </si>
  <si>
    <t>X3144-070-0</t>
  </si>
  <si>
    <t>20/07/20</t>
  </si>
  <si>
    <t>X3144-071-0</t>
  </si>
  <si>
    <t>X3144-072-0</t>
  </si>
  <si>
    <t>0414</t>
  </si>
  <si>
    <t>X3145-490-0</t>
  </si>
  <si>
    <t>20/04/14～20/04/17</t>
  </si>
  <si>
    <t>X3145-491-0</t>
  </si>
  <si>
    <t>20/06/23～20/06/26</t>
  </si>
  <si>
    <t>X3145-492-0</t>
  </si>
  <si>
    <t>20/09/01～20/09/04</t>
  </si>
  <si>
    <t>X3145-493-0</t>
  </si>
  <si>
    <t>20/11/10～20/11/13</t>
  </si>
  <si>
    <t>X3145-494-0</t>
  </si>
  <si>
    <t>21/02/02～21/02/05</t>
  </si>
  <si>
    <t>X3477-023-0</t>
  </si>
  <si>
    <t>X3477-024-0</t>
  </si>
  <si>
    <t>1016</t>
    <phoneticPr fontId="24"/>
  </si>
  <si>
    <t>1016</t>
    <phoneticPr fontId="24"/>
  </si>
  <si>
    <t>3779</t>
  </si>
  <si>
    <t>オンライン</t>
    <phoneticPr fontId="1"/>
  </si>
  <si>
    <t>0728</t>
    <phoneticPr fontId="24"/>
  </si>
  <si>
    <t>X3779-001-5</t>
    <phoneticPr fontId="24"/>
  </si>
  <si>
    <r>
      <t>（オンラインセミナー）働き方改革のためのマネジャー研修　総論</t>
    </r>
    <r>
      <rPr>
        <sz val="10"/>
        <color theme="1"/>
        <rFont val="ＭＳ 明朝"/>
        <family val="1"/>
        <charset val="128"/>
      </rPr>
      <t>編</t>
    </r>
    <rPh sb="28" eb="30">
      <t>ソウロン</t>
    </rPh>
    <rPh sb="30" eb="31">
      <t>ヘン</t>
    </rPh>
    <phoneticPr fontId="1"/>
  </si>
  <si>
    <t>20/07/28</t>
    <phoneticPr fontId="24"/>
  </si>
  <si>
    <t>44,000円</t>
  </si>
  <si>
    <t>3781</t>
  </si>
  <si>
    <t>0804</t>
    <phoneticPr fontId="24"/>
  </si>
  <si>
    <t>X3781-001-5</t>
  </si>
  <si>
    <r>
      <t>（オンラインセミナー）働き方改革のためのマネジャー研修　各論</t>
    </r>
    <r>
      <rPr>
        <sz val="10"/>
        <color theme="1"/>
        <rFont val="ＭＳ 明朝"/>
        <family val="1"/>
        <charset val="128"/>
      </rPr>
      <t>編</t>
    </r>
    <rPh sb="28" eb="30">
      <t>カクロン</t>
    </rPh>
    <rPh sb="30" eb="31">
      <t>ヘン</t>
    </rPh>
    <phoneticPr fontId="1"/>
  </si>
  <si>
    <t>20/08/04</t>
    <phoneticPr fontId="24"/>
  </si>
  <si>
    <t>3765</t>
  </si>
  <si>
    <t>0729</t>
    <phoneticPr fontId="24"/>
  </si>
  <si>
    <t>X3765-001-5</t>
  </si>
  <si>
    <t>（オンラインセミナー）プレゼンテーション</t>
  </si>
  <si>
    <t>20/07/29</t>
    <phoneticPr fontId="24"/>
  </si>
  <si>
    <t>39,600円</t>
  </si>
  <si>
    <t>3780</t>
  </si>
  <si>
    <t>0729</t>
    <phoneticPr fontId="24"/>
  </si>
  <si>
    <t>X3780-001-5</t>
  </si>
  <si>
    <t>（オンラインセミナー）働く女性のキャリアプラン</t>
  </si>
  <si>
    <t>20/07/29</t>
    <phoneticPr fontId="24"/>
  </si>
  <si>
    <t>35,200円</t>
    <rPh sb="6" eb="7">
      <t>エン</t>
    </rPh>
    <phoneticPr fontId="1"/>
  </si>
  <si>
    <t>3768</t>
  </si>
  <si>
    <t>オンライン</t>
    <phoneticPr fontId="1"/>
  </si>
  <si>
    <t>0730</t>
    <phoneticPr fontId="24"/>
  </si>
  <si>
    <t>X3768-001-5</t>
  </si>
  <si>
    <r>
      <t>（オンラインセミナー）</t>
    </r>
    <r>
      <rPr>
        <sz val="10"/>
        <color theme="1"/>
        <rFont val="ＭＳ 明朝"/>
        <family val="1"/>
        <charset val="128"/>
      </rPr>
      <t>１日でわかる！ロジカルシンキングスキル</t>
    </r>
    <rPh sb="12" eb="13">
      <t>ヒ</t>
    </rPh>
    <phoneticPr fontId="1"/>
  </si>
  <si>
    <t>20/07/30</t>
    <phoneticPr fontId="24"/>
  </si>
  <si>
    <t>36,300円</t>
  </si>
  <si>
    <t>3769</t>
  </si>
  <si>
    <t>0803</t>
    <phoneticPr fontId="24"/>
  </si>
  <si>
    <t>X3769-001-5</t>
  </si>
  <si>
    <t>（オンラインセミナー）文章力向上トレーニング</t>
  </si>
  <si>
    <t>20/08/03</t>
    <phoneticPr fontId="24"/>
  </si>
  <si>
    <t>33,000円</t>
  </si>
  <si>
    <t>3770</t>
  </si>
  <si>
    <t>0806</t>
    <phoneticPr fontId="24"/>
  </si>
  <si>
    <t>X3770-001-5</t>
    <phoneticPr fontId="24"/>
  </si>
  <si>
    <t>（オンラインセミナー）マネジメント基本</t>
  </si>
  <si>
    <t>20/08/06～20/08/07</t>
    <phoneticPr fontId="24"/>
  </si>
  <si>
    <t>88,000円</t>
  </si>
  <si>
    <t>1005</t>
    <phoneticPr fontId="24"/>
  </si>
  <si>
    <t>X3770-002-5</t>
    <phoneticPr fontId="24"/>
  </si>
  <si>
    <t>20/10/05～20/10/06</t>
    <phoneticPr fontId="24"/>
  </si>
  <si>
    <t>3771</t>
  </si>
  <si>
    <t>X3771-001-5</t>
  </si>
  <si>
    <t>（オンラインセミナー）クリティカル・コミュニケーション</t>
  </si>
  <si>
    <t>20/08/06～20/08/07</t>
    <phoneticPr fontId="24"/>
  </si>
  <si>
    <t>71,500円</t>
  </si>
  <si>
    <t>3767</t>
  </si>
  <si>
    <t>0813</t>
    <phoneticPr fontId="24"/>
  </si>
  <si>
    <t>X3767-001-5</t>
  </si>
  <si>
    <t>（オンラインセミナー）リーダシップ開発</t>
  </si>
  <si>
    <t>20/08/13～20/08/14</t>
    <phoneticPr fontId="24"/>
  </si>
  <si>
    <t>3772</t>
  </si>
  <si>
    <t>0814</t>
    <phoneticPr fontId="24"/>
  </si>
  <si>
    <t>X3772-001-5</t>
  </si>
  <si>
    <t>（オンラインセミナー）はじめて学ぶ企業分析</t>
  </si>
  <si>
    <t>20/08/14</t>
    <phoneticPr fontId="24"/>
  </si>
  <si>
    <t>27,500円</t>
  </si>
  <si>
    <t>3773</t>
  </si>
  <si>
    <t>0819</t>
    <phoneticPr fontId="24"/>
  </si>
  <si>
    <t>X3773-001-5</t>
  </si>
  <si>
    <t>（オンラインセミナー）係長実践研修</t>
  </si>
  <si>
    <t>20/08/19・20/08/26・20/09/02</t>
    <phoneticPr fontId="24"/>
  </si>
  <si>
    <t>110,000円</t>
  </si>
  <si>
    <t>3766</t>
  </si>
  <si>
    <t>0820</t>
    <phoneticPr fontId="24"/>
  </si>
  <si>
    <t>X3766-001-5</t>
    <phoneticPr fontId="24"/>
  </si>
  <si>
    <t xml:space="preserve">（オンラインセミナー）課長実践研修
</t>
  </si>
  <si>
    <t>20/08/20～20/08/21</t>
    <phoneticPr fontId="24"/>
  </si>
  <si>
    <t>1105</t>
    <phoneticPr fontId="24"/>
  </si>
  <si>
    <t>X3766-002-5</t>
    <phoneticPr fontId="24"/>
  </si>
  <si>
    <t>20/11/05～20/11/06</t>
    <phoneticPr fontId="24"/>
  </si>
  <si>
    <t>3774</t>
  </si>
  <si>
    <t>0828</t>
    <phoneticPr fontId="24"/>
  </si>
  <si>
    <t>X3774-001-5</t>
  </si>
  <si>
    <t>（オンラインセミナー）仕事の数値感覚をつかもう～利益とコストに強くなる</t>
  </si>
  <si>
    <t>20/08/28</t>
    <phoneticPr fontId="24"/>
  </si>
  <si>
    <t>19,800円</t>
  </si>
  <si>
    <t>3764</t>
  </si>
  <si>
    <t>0901</t>
    <phoneticPr fontId="24"/>
  </si>
  <si>
    <t>X3764-001-5</t>
    <phoneticPr fontId="24"/>
  </si>
  <si>
    <t>（オンラインセミナー）ファシリテーションのポイント</t>
  </si>
  <si>
    <t>20/09/01</t>
    <phoneticPr fontId="24"/>
  </si>
  <si>
    <t>1014</t>
    <phoneticPr fontId="24"/>
  </si>
  <si>
    <t>X3764-002-5</t>
    <phoneticPr fontId="24"/>
  </si>
  <si>
    <t>20/10/14</t>
    <phoneticPr fontId="24"/>
  </si>
  <si>
    <t>オンライン</t>
    <phoneticPr fontId="1"/>
  </si>
  <si>
    <t>1209</t>
    <phoneticPr fontId="24"/>
  </si>
  <si>
    <t>X3764-003-5</t>
    <phoneticPr fontId="24"/>
  </si>
  <si>
    <t>20/12/09</t>
    <phoneticPr fontId="24"/>
  </si>
  <si>
    <t>3759</t>
  </si>
  <si>
    <t>0908</t>
    <phoneticPr fontId="24"/>
  </si>
  <si>
    <t>X3759-001-5</t>
    <phoneticPr fontId="24"/>
  </si>
  <si>
    <t>（オンラインセミナー）コミュニケーションの技術</t>
  </si>
  <si>
    <t>20/09/08</t>
    <phoneticPr fontId="24"/>
  </si>
  <si>
    <t>30,800円</t>
  </si>
  <si>
    <t>1013</t>
    <phoneticPr fontId="24"/>
  </si>
  <si>
    <t>X3759-002-5</t>
  </si>
  <si>
    <t>20/10/13</t>
    <phoneticPr fontId="24"/>
  </si>
  <si>
    <t>1208</t>
    <phoneticPr fontId="24"/>
  </si>
  <si>
    <t>X3759-003-5</t>
  </si>
  <si>
    <t>20/12/08</t>
    <phoneticPr fontId="24"/>
  </si>
  <si>
    <t>3775</t>
  </si>
  <si>
    <t>0909</t>
    <phoneticPr fontId="24"/>
  </si>
  <si>
    <t>X3775-001-5</t>
  </si>
  <si>
    <t>（オンラインセミナー）段取り力開発・基礎</t>
  </si>
  <si>
    <t>20/09/09</t>
    <phoneticPr fontId="24"/>
  </si>
  <si>
    <t>38,500円</t>
  </si>
  <si>
    <t>X3775-002-5</t>
    <phoneticPr fontId="24"/>
  </si>
  <si>
    <t>20/11/11</t>
    <phoneticPr fontId="24"/>
  </si>
  <si>
    <t>3763</t>
  </si>
  <si>
    <t>0910</t>
    <phoneticPr fontId="24"/>
  </si>
  <si>
    <t>X3763-001-5</t>
    <phoneticPr fontId="24"/>
  </si>
  <si>
    <t>（オンラインセミナー）ビジネスコーチングのポイント</t>
  </si>
  <si>
    <t>20/09/10</t>
    <phoneticPr fontId="24"/>
  </si>
  <si>
    <t>37,400円</t>
  </si>
  <si>
    <t>1204</t>
    <phoneticPr fontId="24"/>
  </si>
  <si>
    <t>20/12/04</t>
    <phoneticPr fontId="24"/>
  </si>
  <si>
    <t>0121</t>
    <phoneticPr fontId="24"/>
  </si>
  <si>
    <t>21/01/21</t>
    <phoneticPr fontId="24"/>
  </si>
  <si>
    <t>0303</t>
    <phoneticPr fontId="24"/>
  </si>
  <si>
    <t>X3759-004-5</t>
  </si>
  <si>
    <t>21/03/03</t>
    <phoneticPr fontId="24"/>
  </si>
  <si>
    <t>3776</t>
  </si>
  <si>
    <t>0914</t>
    <phoneticPr fontId="24"/>
  </si>
  <si>
    <t>X3776-001-5</t>
  </si>
  <si>
    <t>（オンラインセミナー）イノベーション・マインドセット</t>
  </si>
  <si>
    <t>20/09/14</t>
    <phoneticPr fontId="24"/>
  </si>
  <si>
    <t>3760</t>
  </si>
  <si>
    <t>1002</t>
    <phoneticPr fontId="24"/>
  </si>
  <si>
    <t>X3760-001-5</t>
    <phoneticPr fontId="24"/>
  </si>
  <si>
    <t>（オンラインセミナー）新人フォローアップ研修　基本編</t>
  </si>
  <si>
    <t>20/10/02</t>
    <phoneticPr fontId="24"/>
  </si>
  <si>
    <t>1009</t>
    <phoneticPr fontId="24"/>
  </si>
  <si>
    <t>X3760-002-5</t>
  </si>
  <si>
    <t>20/10/09</t>
    <phoneticPr fontId="24"/>
  </si>
  <si>
    <t>0319</t>
    <phoneticPr fontId="24"/>
  </si>
  <si>
    <t>X3760-003-5</t>
  </si>
  <si>
    <t>21/03/19</t>
    <phoneticPr fontId="24"/>
  </si>
  <si>
    <t>3761</t>
  </si>
  <si>
    <t>0930</t>
    <phoneticPr fontId="24"/>
  </si>
  <si>
    <t>X3761-001-5</t>
  </si>
  <si>
    <t>（オンラインセミナー）２０１９年新卒者向け　新人フォローアップ研修　基本編</t>
  </si>
  <si>
    <t>20/09/30</t>
    <phoneticPr fontId="24"/>
  </si>
  <si>
    <t>3777</t>
  </si>
  <si>
    <t>1113</t>
    <phoneticPr fontId="24"/>
  </si>
  <si>
    <t>X3777-001-5</t>
  </si>
  <si>
    <r>
      <t>（オンラインセミナー）</t>
    </r>
    <r>
      <rPr>
        <sz val="10"/>
        <color theme="1"/>
        <rFont val="ＭＳ 明朝"/>
        <family val="1"/>
        <charset val="128"/>
      </rPr>
      <t>1日でわかる!決算書の読み方</t>
    </r>
    <rPh sb="12" eb="13">
      <t>ヒ</t>
    </rPh>
    <phoneticPr fontId="1"/>
  </si>
  <si>
    <t>20/11/13</t>
    <phoneticPr fontId="24"/>
  </si>
  <si>
    <t>3778</t>
  </si>
  <si>
    <t>0916</t>
    <phoneticPr fontId="24"/>
  </si>
  <si>
    <t>X3778-001-5</t>
  </si>
  <si>
    <r>
      <t>（オンラインセミナー）ビジネス統計</t>
    </r>
    <r>
      <rPr>
        <sz val="10"/>
        <color theme="1"/>
        <rFont val="ＭＳ 明朝"/>
        <family val="1"/>
        <charset val="128"/>
      </rPr>
      <t>入門　読み方編</t>
    </r>
    <rPh sb="17" eb="19">
      <t>ニュウモン</t>
    </rPh>
    <phoneticPr fontId="1"/>
  </si>
  <si>
    <t>20/09/16</t>
    <phoneticPr fontId="24"/>
  </si>
  <si>
    <t>1111</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</si>
</sst>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第&quot;General&quot;回&quot;"/>
    <numFmt numFmtId="177" formatCode="&quot;〔&quot;General&quot;〕&quot;"/>
    <numFmt numFmtId="178" formatCode="#,##0&quot;人&quot;"/>
    <numFmt numFmtId="179" formatCode="yyyy/mm/dd\ hh:mm:ss"/>
    <numFmt numFmtId="180" formatCode="[$-F800]dddd\,\ mmmm\ dd\,\ yyyy"/>
  </numFmts>
  <fonts count="8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u/>
      <sz val="10"/>
      <color theme="10"/>
      <name val="ＭＳ Ｐゴシック"/>
      <family val="3"/>
      <charset val="128"/>
    </font>
    <font>
      <sz val="10"/>
      <color rgb="FF0000FF"/>
      <name val="ＭＳ Ｐゴシック"/>
      <family val="3"/>
      <charset val="128"/>
    </font>
    <font>
      <sz val="10"/>
      <color theme="2" tint="-0.249977111117893"/>
      <name val="ＭＳ Ｐゴシック"/>
      <family val="3"/>
      <charset val="128"/>
    </font>
    <font>
      <sz val="10"/>
      <color theme="2" tint="-9.9978637043366805E-2"/>
      <name val="ＭＳ Ｐゴシック"/>
      <family val="3"/>
      <charset val="128"/>
    </font>
    <font>
      <b/>
      <sz val="9"/>
      <color indexed="81"/>
      <name val="ＭＳ Ｐゴシック"/>
      <family val="3"/>
      <charset val="128"/>
    </font>
    <font>
      <sz val="6"/>
      <name val="ＭＳ Ｐゴシック"/>
      <family val="2"/>
      <charset val="128"/>
      <scheme val="minor"/>
    </font>
    <font>
      <u/>
      <sz val="11"/>
      <color theme="10"/>
      <name val="ＭＳ Ｐゴシック"/>
      <family val="2"/>
      <charset val="128"/>
      <scheme val="minor"/>
    </font>
    <font>
      <b/>
      <sz val="9"/>
      <color theme="0"/>
      <name val="ＭＳ Ｐゴシック"/>
      <family val="3"/>
      <charset val="128"/>
    </font>
    <font>
      <b/>
      <sz val="10"/>
      <name val="ＭＳ Ｐゴシック"/>
      <family val="3"/>
      <charset val="128"/>
    </font>
    <font>
      <b/>
      <sz val="10"/>
      <color theme="0"/>
      <name val="ＭＳ Ｐゴシック"/>
      <family val="3"/>
      <charset val="128"/>
    </font>
    <font>
      <sz val="16"/>
      <color theme="10"/>
      <name val="Meiryo UI"/>
      <family val="3"/>
      <charset val="128"/>
    </font>
    <font>
      <sz val="11"/>
      <color theme="10"/>
      <name val="Meiryo UI"/>
      <family val="3"/>
      <charset val="128"/>
    </font>
    <font>
      <sz val="10"/>
      <color theme="10"/>
      <name val="Meiryo UI"/>
      <family val="3"/>
      <charset val="128"/>
    </font>
    <font>
      <sz val="9"/>
      <name val="Meiryo UI"/>
      <family val="3"/>
      <charset val="128"/>
    </font>
    <font>
      <sz val="18"/>
      <name val="Meiryo UI"/>
      <family val="3"/>
      <charset val="128"/>
    </font>
    <font>
      <sz val="11"/>
      <color theme="1"/>
      <name val="Meiryo UI"/>
      <family val="3"/>
      <charset val="128"/>
    </font>
    <font>
      <sz val="12"/>
      <color theme="8" tint="-0.499984740745262"/>
      <name val="Meiryo UI"/>
      <family val="3"/>
      <charset val="128"/>
    </font>
    <font>
      <b/>
      <sz val="9"/>
      <color indexed="10"/>
      <name val="Meiryo UI"/>
      <family val="3"/>
      <charset val="128"/>
    </font>
    <font>
      <sz val="7"/>
      <name val="Meiryo UI"/>
      <family val="3"/>
      <charset val="128"/>
    </font>
    <font>
      <sz val="6"/>
      <name val="Meiryo UI"/>
      <family val="3"/>
      <charset val="128"/>
    </font>
    <font>
      <sz val="8"/>
      <name val="Meiryo UI"/>
      <family val="3"/>
      <charset val="128"/>
    </font>
    <font>
      <sz val="16"/>
      <name val="Meiryo UI"/>
      <family val="3"/>
      <charset val="128"/>
    </font>
    <font>
      <sz val="10"/>
      <name val="Meiryo UI"/>
      <family val="3"/>
      <charset val="128"/>
    </font>
    <font>
      <sz val="12"/>
      <name val="Meiryo UI"/>
      <family val="3"/>
      <charset val="128"/>
    </font>
    <font>
      <b/>
      <sz val="9"/>
      <color rgb="FFFF0000"/>
      <name val="Meiryo UI"/>
      <family val="3"/>
      <charset val="128"/>
    </font>
    <font>
      <b/>
      <sz val="8"/>
      <color rgb="FFFF0000"/>
      <name val="Meiryo UI"/>
      <family val="3"/>
      <charset val="128"/>
    </font>
    <font>
      <sz val="14"/>
      <name val="Meiryo UI"/>
      <family val="3"/>
      <charset val="128"/>
    </font>
    <font>
      <u/>
      <sz val="10"/>
      <color theme="10"/>
      <name val="Meiryo UI"/>
      <family val="3"/>
      <charset val="128"/>
    </font>
    <font>
      <sz val="9"/>
      <color rgb="FFFF0000"/>
      <name val="Meiryo UI"/>
      <family val="3"/>
      <charset val="128"/>
    </font>
    <font>
      <b/>
      <sz val="9"/>
      <color theme="0"/>
      <name val="Meiryo UI"/>
      <family val="3"/>
      <charset val="128"/>
    </font>
    <font>
      <sz val="8"/>
      <color theme="0" tint="-0.499984740745262"/>
      <name val="Meiryo UI"/>
      <family val="3"/>
      <charset val="128"/>
    </font>
    <font>
      <sz val="9"/>
      <color theme="0" tint="-0.499984740745262"/>
      <name val="Meiryo UI"/>
      <family val="3"/>
      <charset val="128"/>
    </font>
    <font>
      <sz val="11"/>
      <color theme="0" tint="-0.499984740745262"/>
      <name val="Meiryo UI"/>
      <family val="3"/>
      <charset val="128"/>
    </font>
    <font>
      <sz val="11"/>
      <color rgb="FFFF0000"/>
      <name val="Meiryo UI"/>
      <family val="3"/>
      <charset val="128"/>
    </font>
    <font>
      <sz val="10"/>
      <color theme="0" tint="-0.499984740745262"/>
      <name val="Meiryo UI"/>
      <family val="3"/>
      <charset val="128"/>
    </font>
    <font>
      <u/>
      <sz val="12"/>
      <color theme="10"/>
      <name val="Meiryo UI"/>
      <family val="3"/>
      <charset val="128"/>
    </font>
    <font>
      <sz val="6"/>
      <color rgb="FFFF0000"/>
      <name val="Meiryo UI"/>
      <family val="3"/>
      <charset val="128"/>
    </font>
    <font>
      <sz val="8.5"/>
      <name val="Meiryo UI"/>
      <family val="3"/>
      <charset val="128"/>
    </font>
    <font>
      <sz val="10"/>
      <color theme="10"/>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rgb="FFFF0000"/>
      <name val="Meiryo UI"/>
      <family val="3"/>
      <charset val="128"/>
    </font>
    <font>
      <sz val="16"/>
      <color rgb="FFFF0000"/>
      <name val="Meiryo UI"/>
      <family val="3"/>
      <charset val="128"/>
    </font>
    <font>
      <u/>
      <sz val="9"/>
      <color theme="10"/>
      <name val="ＭＳ Ｐゴシック"/>
      <family val="3"/>
      <charset val="128"/>
    </font>
    <font>
      <sz val="10"/>
      <color theme="1"/>
      <name val="ＭＳ Ｐゴシック"/>
      <family val="3"/>
      <charset val="128"/>
    </font>
    <font>
      <sz val="10"/>
      <color theme="1"/>
      <name val="ＭＳ 明朝"/>
      <family val="1"/>
      <charset val="128"/>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bgColor indexed="64"/>
      </patternFill>
    </fill>
    <fill>
      <patternFill patternType="solid">
        <fgColor rgb="FFCCFFFF"/>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right/>
      <top style="thin">
        <color theme="2" tint="-9.9948118533890809E-2"/>
      </top>
      <bottom style="thin">
        <color indexed="64"/>
      </bottom>
      <diagonal/>
    </border>
    <border>
      <left style="thin">
        <color theme="2" tint="-9.9948118533890809E-2"/>
      </left>
      <right/>
      <top style="thin">
        <color indexed="64"/>
      </top>
      <bottom style="thin">
        <color theme="2" tint="-9.9948118533890809E-2"/>
      </bottom>
      <diagonal/>
    </border>
    <border>
      <left style="thin">
        <color theme="2" tint="-9.9948118533890809E-2"/>
      </left>
      <right/>
      <top/>
      <bottom/>
      <diagonal/>
    </border>
    <border>
      <left style="thin">
        <color theme="2" tint="-9.9948118533890809E-2"/>
      </left>
      <right/>
      <top style="thin">
        <color theme="2" tint="-9.9948118533890809E-2"/>
      </top>
      <bottom style="thin">
        <color theme="2" tint="-9.9917600024414813E-2"/>
      </bottom>
      <diagonal/>
    </border>
    <border>
      <left/>
      <right style="thin">
        <color indexed="64"/>
      </right>
      <top style="thin">
        <color indexed="64"/>
      </top>
      <bottom style="thin">
        <color theme="2" tint="-9.9948118533890809E-2"/>
      </bottom>
      <diagonal/>
    </border>
    <border>
      <left style="thin">
        <color auto="1"/>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theme="2" tint="-9.9948118533890809E-2"/>
      </left>
      <right style="thin">
        <color indexed="64"/>
      </right>
      <top style="thin">
        <color auto="1"/>
      </top>
      <bottom style="thin">
        <color theme="2" tint="-9.9948118533890809E-2"/>
      </bottom>
      <diagonal/>
    </border>
    <border>
      <left style="thin">
        <color theme="2" tint="-9.9948118533890809E-2"/>
      </left>
      <right/>
      <top/>
      <bottom style="thin">
        <color theme="2" tint="-9.9948118533890809E-2"/>
      </bottom>
      <diagonal/>
    </border>
    <border>
      <left style="medium">
        <color indexed="64"/>
      </left>
      <right/>
      <top style="medium">
        <color indexed="64"/>
      </top>
      <bottom/>
      <diagonal/>
    </border>
    <border>
      <left style="thin">
        <color theme="2" tint="-0.24994659260841701"/>
      </left>
      <right/>
      <top style="medium">
        <color indexed="64"/>
      </top>
      <bottom style="thin">
        <color theme="2" tint="-9.9948118533890809E-2"/>
      </bottom>
      <diagonal/>
    </border>
    <border>
      <left/>
      <right/>
      <top style="medium">
        <color indexed="64"/>
      </top>
      <bottom style="thin">
        <color theme="2" tint="-9.9948118533890809E-2"/>
      </bottom>
      <diagonal/>
    </border>
    <border>
      <left/>
      <right style="thin">
        <color indexed="64"/>
      </right>
      <top style="medium">
        <color indexed="64"/>
      </top>
      <bottom style="thin">
        <color theme="2" tint="-9.9948118533890809E-2"/>
      </bottom>
      <diagonal/>
    </border>
    <border>
      <left style="thin">
        <color indexed="64"/>
      </left>
      <right/>
      <top style="medium">
        <color indexed="64"/>
      </top>
      <bottom style="thin">
        <color theme="2" tint="-9.9948118533890809E-2"/>
      </bottom>
      <diagonal/>
    </border>
    <border>
      <left/>
      <right style="medium">
        <color indexed="64"/>
      </right>
      <top style="medium">
        <color indexed="64"/>
      </top>
      <bottom style="thin">
        <color theme="2" tint="-9.9948118533890809E-2"/>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2" tint="-9.9948118533890809E-2"/>
      </top>
      <bottom style="thin">
        <color theme="2" tint="-9.9948118533890809E-2"/>
      </bottom>
      <diagonal/>
    </border>
    <border>
      <left style="medium">
        <color indexed="64"/>
      </left>
      <right/>
      <top style="thin">
        <color indexed="64"/>
      </top>
      <bottom/>
      <diagonal/>
    </border>
    <border>
      <left style="medium">
        <color indexed="64"/>
      </left>
      <right/>
      <top/>
      <bottom style="thin">
        <color theme="2" tint="-9.9948118533890809E-2"/>
      </bottom>
      <diagonal/>
    </border>
    <border>
      <left style="medium">
        <color indexed="64"/>
      </left>
      <right/>
      <top style="thin">
        <color theme="2" tint="-9.9948118533890809E-2"/>
      </top>
      <bottom/>
      <diagonal/>
    </border>
    <border>
      <left style="thin">
        <color theme="2" tint="-9.9948118533890809E-2"/>
      </left>
      <right/>
      <top style="thin">
        <color theme="2" tint="-9.9948118533890809E-2"/>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indexed="64"/>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style="thin">
        <color indexed="64"/>
      </bottom>
      <diagonal/>
    </border>
    <border>
      <left style="thin">
        <color theme="0" tint="-0.24994659260841701"/>
      </left>
      <right/>
      <top style="thin">
        <color theme="2" tint="-9.9948118533890809E-2"/>
      </top>
      <bottom style="thin">
        <color indexed="64"/>
      </bottom>
      <diagonal/>
    </border>
    <border>
      <left/>
      <right style="medium">
        <color indexed="64"/>
      </right>
      <top style="medium">
        <color indexed="64"/>
      </top>
      <bottom/>
      <diagonal/>
    </border>
    <border>
      <left/>
      <right/>
      <top style="medium">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bottom/>
      <diagonal/>
    </border>
    <border>
      <left style="thin">
        <color theme="0" tint="-0.24994659260841701"/>
      </left>
      <right/>
      <top/>
      <bottom/>
      <diagonal/>
    </border>
    <border>
      <left style="thin">
        <color indexed="22"/>
      </left>
      <right style="thin">
        <color indexed="22"/>
      </right>
      <top/>
      <bottom style="double">
        <color indexed="64"/>
      </bottom>
      <diagonal/>
    </border>
    <border>
      <left style="medium">
        <color indexed="64"/>
      </left>
      <right style="thin">
        <color theme="2" tint="-9.9948118533890809E-2"/>
      </right>
      <top style="medium">
        <color indexed="64"/>
      </top>
      <bottom/>
      <diagonal/>
    </border>
    <border>
      <left style="medium">
        <color indexed="64"/>
      </left>
      <right style="thin">
        <color theme="2" tint="-9.9948118533890809E-2"/>
      </right>
      <top/>
      <bottom style="medium">
        <color indexed="64"/>
      </bottom>
      <diagonal/>
    </border>
    <border>
      <left style="thin">
        <color theme="2" tint="-9.9948118533890809E-2"/>
      </left>
      <right/>
      <top style="medium">
        <color indexed="64"/>
      </top>
      <bottom/>
      <diagonal/>
    </border>
    <border>
      <left style="thin">
        <color indexed="22"/>
      </left>
      <right style="thin">
        <color indexed="22"/>
      </right>
      <top style="medium">
        <color indexed="64"/>
      </top>
      <bottom style="double">
        <color auto="1"/>
      </bottom>
      <diagonal/>
    </border>
    <border>
      <left style="thin">
        <color indexed="22"/>
      </left>
      <right/>
      <top style="medium">
        <color indexed="64"/>
      </top>
      <bottom style="double">
        <color auto="1"/>
      </bottom>
      <diagonal/>
    </border>
    <border>
      <left/>
      <right/>
      <top style="medium">
        <color indexed="64"/>
      </top>
      <bottom style="double">
        <color auto="1"/>
      </bottom>
      <diagonal/>
    </border>
    <border>
      <left style="medium">
        <color indexed="64"/>
      </left>
      <right style="thin">
        <color theme="2" tint="-9.9948118533890809E-2"/>
      </right>
      <top style="double">
        <color indexed="64"/>
      </top>
      <bottom style="thin">
        <color indexed="64"/>
      </bottom>
      <diagonal/>
    </border>
    <border>
      <left style="thin">
        <color theme="2" tint="-9.9948118533890809E-2"/>
      </left>
      <right style="thin">
        <color theme="2" tint="-9.9948118533890809E-2"/>
      </right>
      <top style="double">
        <color indexed="64"/>
      </top>
      <bottom style="thin">
        <color indexed="64"/>
      </bottom>
      <diagonal/>
    </border>
    <border>
      <left style="thin">
        <color theme="2" tint="-9.9948118533890809E-2"/>
      </left>
      <right/>
      <top style="double">
        <color indexed="64"/>
      </top>
      <bottom style="thin">
        <color indexed="64"/>
      </bottom>
      <diagonal/>
    </border>
    <border>
      <left style="thin">
        <color theme="2" tint="-0.24994659260841701"/>
      </left>
      <right style="thin">
        <color indexed="22"/>
      </right>
      <top style="medium">
        <color indexed="64"/>
      </top>
      <bottom style="double">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2" tint="-0.24994659260841701"/>
      </bottom>
      <diagonal/>
    </border>
    <border>
      <left style="medium">
        <color indexed="64"/>
      </left>
      <right/>
      <top style="medium">
        <color indexed="64"/>
      </top>
      <bottom style="double">
        <color indexed="64"/>
      </bottom>
      <diagonal/>
    </border>
    <border>
      <left/>
      <right/>
      <top style="thin">
        <color theme="2" tint="-9.9948118533890809E-2"/>
      </top>
      <bottom style="thin">
        <color theme="1"/>
      </bottom>
      <diagonal/>
    </border>
    <border>
      <left/>
      <right/>
      <top style="thin">
        <color theme="1"/>
      </top>
      <bottom style="thin">
        <color theme="2" tint="-9.9948118533890809E-2"/>
      </bottom>
      <diagonal/>
    </border>
    <border>
      <left style="thin">
        <color theme="2" tint="-9.9948118533890809E-2"/>
      </left>
      <right style="thin">
        <color indexed="22"/>
      </right>
      <top style="medium">
        <color indexed="64"/>
      </top>
      <bottom style="double">
        <color indexed="64"/>
      </bottom>
      <diagonal/>
    </border>
    <border>
      <left style="thin">
        <color theme="2" tint="-9.9948118533890809E-2"/>
      </left>
      <right style="medium">
        <color auto="1"/>
      </right>
      <top style="medium">
        <color indexed="64"/>
      </top>
      <bottom style="double">
        <color auto="1"/>
      </bottom>
      <diagonal/>
    </border>
    <border>
      <left style="thin">
        <color theme="2" tint="-9.9948118533890809E-2"/>
      </left>
      <right style="medium">
        <color auto="1"/>
      </right>
      <top style="thin">
        <color theme="0" tint="-0.24994659260841701"/>
      </top>
      <bottom style="thin">
        <color theme="0" tint="-0.24994659260841701"/>
      </bottom>
      <diagonal/>
    </border>
    <border>
      <left style="thin">
        <color theme="0" tint="-0.24994659260841701"/>
      </left>
      <right/>
      <top style="thin">
        <color theme="2" tint="-9.9948118533890809E-2"/>
      </top>
      <bottom style="thin">
        <color theme="1"/>
      </bottom>
      <diagonal/>
    </border>
    <border>
      <left/>
      <right style="medium">
        <color indexed="64"/>
      </right>
      <top style="thin">
        <color theme="2" tint="-9.9948118533890809E-2"/>
      </top>
      <bottom style="thin">
        <color theme="1"/>
      </bottom>
      <diagonal/>
    </border>
    <border>
      <left style="thin">
        <color theme="2" tint="-9.9948118533890809E-2"/>
      </left>
      <right style="medium">
        <color indexed="64"/>
      </right>
      <top style="thin">
        <color theme="1"/>
      </top>
      <bottom/>
      <diagonal/>
    </border>
    <border>
      <left style="thin">
        <color theme="2" tint="-9.9948118533890809E-2"/>
      </left>
      <right style="medium">
        <color indexed="64"/>
      </right>
      <top style="thin">
        <color theme="2" tint="-9.9948118533890809E-2"/>
      </top>
      <bottom style="thin">
        <color indexed="64"/>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top style="thin">
        <color theme="0" tint="-0.24994659260841701"/>
      </top>
      <bottom style="medium">
        <color theme="1"/>
      </bottom>
      <diagonal/>
    </border>
    <border>
      <left style="medium">
        <color indexed="64"/>
      </left>
      <right style="thin">
        <color theme="2" tint="-9.9948118533890809E-2"/>
      </right>
      <top/>
      <bottom style="thin">
        <color theme="2" tint="-9.9948118533890809E-2"/>
      </bottom>
      <diagonal/>
    </border>
    <border>
      <left style="thin">
        <color theme="2" tint="-9.9948118533890809E-2"/>
      </left>
      <right style="thin">
        <color indexed="64"/>
      </right>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6795556505021"/>
      </left>
      <right/>
      <top style="thin">
        <color indexed="64"/>
      </top>
      <bottom style="thin">
        <color theme="2" tint="-9.9948118533890809E-2"/>
      </bottom>
      <diagonal/>
    </border>
    <border>
      <left/>
      <right style="thin">
        <color theme="2" tint="-9.9948118533890809E-2"/>
      </right>
      <top style="thin">
        <color indexed="64"/>
      </top>
      <bottom style="thin">
        <color theme="2" tint="-9.9948118533890809E-2"/>
      </bottom>
      <diagonal/>
    </border>
    <border>
      <left style="thin">
        <color theme="0" tint="-0.14996795556505021"/>
      </left>
      <right style="medium">
        <color auto="1"/>
      </right>
      <top style="medium">
        <color indexed="64"/>
      </top>
      <bottom style="double">
        <color auto="1"/>
      </bottom>
      <diagonal/>
    </border>
    <border>
      <left style="thin">
        <color theme="0" tint="-0.14996795556505021"/>
      </left>
      <right style="medium">
        <color auto="1"/>
      </right>
      <top style="double">
        <color indexed="64"/>
      </top>
      <bottom style="thin">
        <color indexed="64"/>
      </bottom>
      <diagonal/>
    </border>
    <border>
      <left style="thin">
        <color theme="0" tint="-0.14996795556505021"/>
      </left>
      <right style="medium">
        <color auto="1"/>
      </right>
      <top style="thin">
        <color theme="0" tint="-0.24994659260841701"/>
      </top>
      <bottom style="thin">
        <color theme="0" tint="-0.24994659260841701"/>
      </bottom>
      <diagonal/>
    </border>
    <border>
      <left style="thin">
        <color theme="0" tint="-0.14996795556505021"/>
      </left>
      <right style="medium">
        <color auto="1"/>
      </right>
      <top style="thin">
        <color theme="0" tint="-0.24994659260841701"/>
      </top>
      <bottom style="medium">
        <color indexed="64"/>
      </bottom>
      <diagonal/>
    </border>
    <border>
      <left/>
      <right style="thin">
        <color theme="2" tint="-9.9948118533890809E-2"/>
      </right>
      <top style="thin">
        <color theme="2" tint="-9.9948118533890809E-2"/>
      </top>
      <bottom style="thin">
        <color indexed="64"/>
      </bottom>
      <diagonal/>
    </border>
    <border>
      <left style="thin">
        <color theme="2" tint="-0.24994659260841701"/>
      </left>
      <right/>
      <top style="thin">
        <color theme="2" tint="-9.9948118533890809E-2"/>
      </top>
      <bottom style="thin">
        <color indexed="64"/>
      </bottom>
      <diagonal/>
    </border>
    <border>
      <left/>
      <right style="thin">
        <color theme="0" tint="-0.14996795556505021"/>
      </right>
      <top style="thin">
        <color indexed="64"/>
      </top>
      <bottom style="thin">
        <color theme="2" tint="-9.9948118533890809E-2"/>
      </bottom>
      <diagonal/>
    </border>
    <border>
      <left style="thin">
        <color theme="0" tint="-0.24994659260841701"/>
      </left>
      <right/>
      <top style="thin">
        <color theme="1"/>
      </top>
      <bottom style="thin">
        <color theme="2" tint="-9.9948118533890809E-2"/>
      </bottom>
      <diagonal/>
    </border>
    <border>
      <left/>
      <right style="thin">
        <color theme="2" tint="-9.9948118533890809E-2"/>
      </right>
      <top style="thin">
        <color theme="1"/>
      </top>
      <bottom style="thin">
        <color theme="2" tint="-9.9948118533890809E-2"/>
      </bottom>
      <diagonal/>
    </border>
    <border>
      <left style="thin">
        <color theme="2" tint="-9.9948118533890809E-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theme="2" tint="-9.9948118533890809E-2"/>
      </left>
      <right/>
      <top style="thin">
        <color theme="2" tint="-9.9948118533890809E-2"/>
      </top>
      <bottom/>
      <diagonal/>
    </border>
    <border>
      <left/>
      <right style="thin">
        <color theme="0" tint="-0.14996795556505021"/>
      </right>
      <top style="thin">
        <color theme="2" tint="-9.9948118533890809E-2"/>
      </top>
      <bottom/>
      <diagonal/>
    </border>
    <border>
      <left style="thin">
        <color theme="2" tint="-9.9948118533890809E-2"/>
      </left>
      <right style="thin">
        <color indexed="64"/>
      </right>
      <top style="thin">
        <color theme="2" tint="-9.9948118533890809E-2"/>
      </top>
      <bottom/>
      <diagonal/>
    </border>
    <border>
      <left style="thin">
        <color auto="1"/>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medium">
        <color auto="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auto="1"/>
      </right>
      <top style="double">
        <color auto="1"/>
      </top>
      <bottom style="thin">
        <color indexed="64"/>
      </bottom>
      <diagonal/>
    </border>
    <border>
      <left/>
      <right style="thin">
        <color theme="0" tint="-0.14996795556505021"/>
      </right>
      <top style="thin">
        <color theme="2" tint="-9.9948118533890809E-2"/>
      </top>
      <bottom style="medium">
        <color indexed="64"/>
      </bottom>
      <diagonal/>
    </border>
    <border>
      <left style="thin">
        <color theme="0" tint="-0.14996795556505021"/>
      </left>
      <right/>
      <top style="thin">
        <color theme="2" tint="-9.9948118533890809E-2"/>
      </top>
      <bottom style="medium">
        <color indexed="64"/>
      </bottom>
      <diagonal/>
    </border>
    <border>
      <left/>
      <right style="thin">
        <color theme="2" tint="-9.9948118533890809E-2"/>
      </right>
      <top style="thin">
        <color theme="2" tint="-9.9948118533890809E-2"/>
      </top>
      <bottom style="medium">
        <color indexed="64"/>
      </bottom>
      <diagonal/>
    </border>
    <border>
      <left style="thin">
        <color theme="2" tint="-9.9948118533890809E-2"/>
      </left>
      <right style="thin">
        <color indexed="64"/>
      </right>
      <top style="thin">
        <color theme="2" tint="-9.9948118533890809E-2"/>
      </top>
      <bottom style="medium">
        <color indexed="64"/>
      </bottom>
      <diagonal/>
    </border>
    <border>
      <left style="thin">
        <color indexed="64"/>
      </left>
      <right style="thin">
        <color theme="0" tint="-0.24994659260841701"/>
      </right>
      <top/>
      <bottom style="medium">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2" tint="-9.9948118533890809E-2"/>
      </left>
      <right style="medium">
        <color auto="1"/>
      </right>
      <top style="thin">
        <color theme="0" tint="-0.24994659260841701"/>
      </top>
      <bottom/>
      <diagonal/>
    </border>
    <border>
      <left style="medium">
        <color indexed="64"/>
      </left>
      <right/>
      <top style="thin">
        <color theme="0" tint="-0.24994659260841701"/>
      </top>
      <bottom style="medium">
        <color theme="1"/>
      </bottom>
      <diagonal/>
    </border>
    <border>
      <left style="thin">
        <color theme="2" tint="-9.9948118533890809E-2"/>
      </left>
      <right style="thin">
        <color theme="2" tint="-9.9948118533890809E-2"/>
      </right>
      <top style="thin">
        <color theme="0" tint="-0.24994659260841701"/>
      </top>
      <bottom style="medium">
        <color theme="1"/>
      </bottom>
      <diagonal/>
    </border>
    <border>
      <left style="thin">
        <color theme="2" tint="-9.9948118533890809E-2"/>
      </left>
      <right/>
      <top style="thin">
        <color theme="0" tint="-0.24994659260841701"/>
      </top>
      <bottom style="medium">
        <color theme="1"/>
      </bottom>
      <diagonal/>
    </border>
    <border>
      <left style="thin">
        <color theme="2" tint="-9.9948118533890809E-2"/>
      </left>
      <right style="medium">
        <color indexed="64"/>
      </right>
      <top style="thin">
        <color theme="0" tint="-0.24994659260841701"/>
      </top>
      <bottom style="medium">
        <color theme="1"/>
      </bottom>
      <diagonal/>
    </border>
    <border>
      <left style="medium">
        <color indexed="64"/>
      </left>
      <right/>
      <top style="thin">
        <color theme="2" tint="-9.9948118533890809E-2"/>
      </top>
      <bottom style="thin">
        <color theme="0" tint="-0.24994659260841701"/>
      </bottom>
      <diagonal/>
    </border>
    <border>
      <left style="thin">
        <color theme="2" tint="-9.9948118533890809E-2"/>
      </left>
      <right style="thin">
        <color theme="2" tint="-9.9948118533890809E-2"/>
      </right>
      <top style="thin">
        <color theme="2" tint="-9.9948118533890809E-2"/>
      </top>
      <bottom style="thin">
        <color theme="0" tint="-0.24994659260841701"/>
      </bottom>
      <diagonal/>
    </border>
    <border>
      <left style="medium">
        <color indexed="64"/>
      </left>
      <right/>
      <top style="thin">
        <color theme="0" tint="-0.24994659260841701"/>
      </top>
      <bottom style="medium">
        <color indexed="64"/>
      </bottom>
      <diagonal/>
    </border>
    <border>
      <left style="thin">
        <color theme="2" tint="-9.9948118533890809E-2"/>
      </left>
      <right style="thin">
        <color theme="2" tint="-9.9948118533890809E-2"/>
      </right>
      <top style="thin">
        <color theme="0" tint="-0.24994659260841701"/>
      </top>
      <bottom style="medium">
        <color indexed="64"/>
      </bottom>
      <diagonal/>
    </border>
    <border>
      <left style="thin">
        <color theme="2" tint="-9.9948118533890809E-2"/>
      </left>
      <right/>
      <top style="thin">
        <color theme="0" tint="-0.24994659260841701"/>
      </top>
      <bottom style="medium">
        <color indexed="64"/>
      </bottom>
      <diagonal/>
    </border>
    <border>
      <left style="thin">
        <color theme="2" tint="-9.9948118533890809E-2"/>
      </left>
      <right style="medium">
        <color theme="1"/>
      </right>
      <top style="thin">
        <color theme="2" tint="-9.9948118533890809E-2"/>
      </top>
      <bottom style="thin">
        <color theme="2" tint="-9.9917600024414813E-2"/>
      </bottom>
      <diagonal/>
    </border>
    <border>
      <left style="medium">
        <color indexed="64"/>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auto="1"/>
      </right>
      <top style="thin">
        <color theme="0" tint="-0.24994659260841701"/>
      </top>
      <bottom style="medium">
        <color indexed="64"/>
      </bottom>
      <diagonal/>
    </border>
    <border>
      <left style="thin">
        <color theme="2" tint="-9.9948118533890809E-2"/>
      </left>
      <right style="thin">
        <color theme="0" tint="-0.24994659260841701"/>
      </right>
      <top style="thin">
        <color theme="0" tint="-0.24994659260841701"/>
      </top>
      <bottom style="thin">
        <color theme="0" tint="-0.24994659260841701"/>
      </bottom>
      <diagonal/>
    </border>
    <border>
      <left style="medium">
        <color indexed="64"/>
      </left>
      <right style="thin">
        <color theme="2" tint="-9.9948118533890809E-2"/>
      </right>
      <top/>
      <bottom style="thin">
        <color indexed="64"/>
      </bottom>
      <diagonal/>
    </border>
  </borders>
  <cellStyleXfs count="17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23" fillId="4" borderId="0" applyNumberFormat="0" applyBorder="0" applyAlignment="0" applyProtection="0">
      <alignment vertical="center"/>
    </xf>
    <xf numFmtId="0" fontId="26" fillId="0" borderId="0" applyNumberFormat="0" applyFill="0" applyBorder="0" applyAlignment="0" applyProtection="0"/>
    <xf numFmtId="0" fontId="5" fillId="0" borderId="0">
      <alignment vertical="center"/>
    </xf>
    <xf numFmtId="0" fontId="6"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32" fillId="0" borderId="0" applyNumberFormat="0" applyFill="0" applyBorder="0" applyAlignment="0" applyProtection="0">
      <alignment vertical="center"/>
    </xf>
    <xf numFmtId="0" fontId="3" fillId="0" borderId="0">
      <alignment vertical="center"/>
    </xf>
    <xf numFmtId="0" fontId="65" fillId="0" borderId="0" applyNumberFormat="0" applyFill="0" applyBorder="0" applyAlignment="0" applyProtection="0">
      <alignment vertical="center"/>
    </xf>
    <xf numFmtId="0" fontId="66" fillId="0" borderId="100" applyNumberFormat="0" applyFill="0" applyAlignment="0" applyProtection="0">
      <alignment vertical="center"/>
    </xf>
    <xf numFmtId="0" fontId="67" fillId="0" borderId="101" applyNumberFormat="0" applyFill="0" applyAlignment="0" applyProtection="0">
      <alignment vertical="center"/>
    </xf>
    <xf numFmtId="0" fontId="68" fillId="0" borderId="102" applyNumberFormat="0" applyFill="0" applyAlignment="0" applyProtection="0">
      <alignment vertical="center"/>
    </xf>
    <xf numFmtId="0" fontId="68" fillId="0" borderId="0" applyNumberFormat="0" applyFill="0" applyBorder="0" applyAlignment="0" applyProtection="0">
      <alignment vertical="center"/>
    </xf>
    <xf numFmtId="0" fontId="69" fillId="32" borderId="0" applyNumberFormat="0" applyBorder="0" applyAlignment="0" applyProtection="0">
      <alignment vertical="center"/>
    </xf>
    <xf numFmtId="0" fontId="70" fillId="33" borderId="0" applyNumberFormat="0" applyBorder="0" applyAlignment="0" applyProtection="0">
      <alignment vertical="center"/>
    </xf>
    <xf numFmtId="0" fontId="71" fillId="34" borderId="0" applyNumberFormat="0" applyBorder="0" applyAlignment="0" applyProtection="0">
      <alignment vertical="center"/>
    </xf>
    <xf numFmtId="0" fontId="72" fillId="35" borderId="103" applyNumberFormat="0" applyAlignment="0" applyProtection="0">
      <alignment vertical="center"/>
    </xf>
    <xf numFmtId="0" fontId="73" fillId="36" borderId="104" applyNumberFormat="0" applyAlignment="0" applyProtection="0">
      <alignment vertical="center"/>
    </xf>
    <xf numFmtId="0" fontId="74" fillId="36" borderId="103" applyNumberFormat="0" applyAlignment="0" applyProtection="0">
      <alignment vertical="center"/>
    </xf>
    <xf numFmtId="0" fontId="75" fillId="0" borderId="105" applyNumberFormat="0" applyFill="0" applyAlignment="0" applyProtection="0">
      <alignment vertical="center"/>
    </xf>
    <xf numFmtId="0" fontId="76" fillId="37" borderId="106" applyNumberFormat="0" applyAlignment="0" applyProtection="0">
      <alignment vertical="center"/>
    </xf>
    <xf numFmtId="0" fontId="77" fillId="0" borderId="0" applyNumberFormat="0" applyFill="0" applyBorder="0" applyAlignment="0" applyProtection="0">
      <alignment vertical="center"/>
    </xf>
    <xf numFmtId="0" fontId="3" fillId="38" borderId="107" applyNumberFormat="0" applyFont="0" applyAlignment="0" applyProtection="0">
      <alignment vertical="center"/>
    </xf>
    <xf numFmtId="0" fontId="78" fillId="0" borderId="0" applyNumberFormat="0" applyFill="0" applyBorder="0" applyAlignment="0" applyProtection="0">
      <alignment vertical="center"/>
    </xf>
    <xf numFmtId="0" fontId="79" fillId="0" borderId="108" applyNumberFormat="0" applyFill="0" applyAlignment="0" applyProtection="0">
      <alignment vertical="center"/>
    </xf>
    <xf numFmtId="0" fontId="80"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80" fillId="42" borderId="0" applyNumberFormat="0" applyBorder="0" applyAlignment="0" applyProtection="0">
      <alignment vertical="center"/>
    </xf>
    <xf numFmtId="0" fontId="80" fillId="43"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80" fillId="46" borderId="0" applyNumberFormat="0" applyBorder="0" applyAlignment="0" applyProtection="0">
      <alignment vertical="center"/>
    </xf>
    <xf numFmtId="0" fontId="80" fillId="47"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80" fillId="50" borderId="0" applyNumberFormat="0" applyBorder="0" applyAlignment="0" applyProtection="0">
      <alignment vertical="center"/>
    </xf>
    <xf numFmtId="0" fontId="80" fillId="51" borderId="0" applyNumberFormat="0" applyBorder="0" applyAlignment="0" applyProtection="0">
      <alignment vertical="center"/>
    </xf>
    <xf numFmtId="0" fontId="3" fillId="52" borderId="0" applyNumberFormat="0" applyBorder="0" applyAlignment="0" applyProtection="0">
      <alignment vertical="center"/>
    </xf>
    <xf numFmtId="0" fontId="3" fillId="53" borderId="0" applyNumberFormat="0" applyBorder="0" applyAlignment="0" applyProtection="0">
      <alignment vertical="center"/>
    </xf>
    <xf numFmtId="0" fontId="80" fillId="54" borderId="0" applyNumberFormat="0" applyBorder="0" applyAlignment="0" applyProtection="0">
      <alignment vertical="center"/>
    </xf>
    <xf numFmtId="0" fontId="80" fillId="55" borderId="0" applyNumberFormat="0" applyBorder="0" applyAlignment="0" applyProtection="0">
      <alignment vertical="center"/>
    </xf>
    <xf numFmtId="0" fontId="3" fillId="56" borderId="0" applyNumberFormat="0" applyBorder="0" applyAlignment="0" applyProtection="0">
      <alignment vertical="center"/>
    </xf>
    <xf numFmtId="0" fontId="3" fillId="57" borderId="0" applyNumberFormat="0" applyBorder="0" applyAlignment="0" applyProtection="0">
      <alignment vertical="center"/>
    </xf>
    <xf numFmtId="0" fontId="80" fillId="58" borderId="0" applyNumberFormat="0" applyBorder="0" applyAlignment="0" applyProtection="0">
      <alignment vertical="center"/>
    </xf>
    <xf numFmtId="0" fontId="80" fillId="59" borderId="0" applyNumberFormat="0" applyBorder="0" applyAlignment="0" applyProtection="0">
      <alignment vertical="center"/>
    </xf>
    <xf numFmtId="0" fontId="3" fillId="60" borderId="0" applyNumberFormat="0" applyBorder="0" applyAlignment="0" applyProtection="0">
      <alignment vertical="center"/>
    </xf>
    <xf numFmtId="0" fontId="3" fillId="61" borderId="0" applyNumberFormat="0" applyBorder="0" applyAlignment="0" applyProtection="0">
      <alignment vertical="center"/>
    </xf>
    <xf numFmtId="0" fontId="80" fillId="62"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6" fillId="0" borderId="0"/>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3" fillId="0" borderId="0">
      <alignment vertical="center"/>
    </xf>
    <xf numFmtId="0" fontId="3" fillId="0" borderId="0">
      <alignment vertical="center"/>
    </xf>
  </cellStyleXfs>
  <cellXfs count="366">
    <xf numFmtId="0" fontId="0" fillId="0" borderId="0" xfId="0"/>
    <xf numFmtId="0" fontId="27" fillId="0" borderId="0" xfId="0" applyFont="1" applyFill="1" applyAlignment="1">
      <alignment horizontal="left" vertical="center" wrapText="1"/>
    </xf>
    <xf numFmtId="0" fontId="28" fillId="0" borderId="0" xfId="0" applyFont="1" applyFill="1" applyAlignment="1">
      <alignment horizontal="left" vertical="center" wrapText="1"/>
    </xf>
    <xf numFmtId="0" fontId="29" fillId="0" borderId="0" xfId="0" applyFont="1" applyFill="1" applyAlignment="1">
      <alignment horizontal="left" vertical="center" wrapText="1"/>
    </xf>
    <xf numFmtId="0" fontId="0" fillId="0" borderId="0" xfId="0" applyFill="1" applyAlignment="1">
      <alignment horizontal="left" vertical="center" wrapText="1"/>
    </xf>
    <xf numFmtId="22" fontId="0" fillId="25" borderId="0" xfId="0" applyNumberFormat="1" applyFill="1"/>
    <xf numFmtId="0" fontId="0" fillId="26" borderId="0" xfId="0" applyFill="1"/>
    <xf numFmtId="0" fontId="0" fillId="25" borderId="0" xfId="0" applyFill="1"/>
    <xf numFmtId="0" fontId="0" fillId="25" borderId="0" xfId="0" applyNumberFormat="1" applyFill="1"/>
    <xf numFmtId="179" fontId="0" fillId="25" borderId="0" xfId="0" applyNumberFormat="1" applyFill="1"/>
    <xf numFmtId="0" fontId="27" fillId="0" borderId="0" xfId="0" applyFont="1" applyFill="1" applyAlignment="1">
      <alignment horizontal="center" vertical="center" wrapText="1"/>
    </xf>
    <xf numFmtId="14" fontId="29" fillId="0" borderId="0" xfId="0" applyNumberFormat="1" applyFont="1" applyFill="1" applyAlignment="1">
      <alignment horizontal="left" vertical="center" wrapText="1"/>
    </xf>
    <xf numFmtId="14" fontId="0" fillId="25" borderId="0" xfId="0" applyNumberFormat="1" applyFill="1" applyAlignment="1">
      <alignment horizontal="left"/>
    </xf>
    <xf numFmtId="14" fontId="0" fillId="0" borderId="0" xfId="0" applyNumberFormat="1" applyAlignment="1">
      <alignment horizontal="left"/>
    </xf>
    <xf numFmtId="0" fontId="0" fillId="0" borderId="0" xfId="0" applyAlignment="1" applyProtection="1">
      <alignment vertical="center"/>
      <protection hidden="1"/>
    </xf>
    <xf numFmtId="0" fontId="3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ill="1" applyAlignment="1" applyProtection="1">
      <alignment vertical="center"/>
      <protection hidden="1"/>
    </xf>
    <xf numFmtId="0" fontId="36" fillId="0" borderId="0" xfId="43" applyFont="1" applyAlignment="1">
      <alignment vertical="center"/>
    </xf>
    <xf numFmtId="0" fontId="0" fillId="26" borderId="63" xfId="0" applyFill="1" applyBorder="1" applyAlignment="1">
      <alignment horizontal="center" vertical="center"/>
    </xf>
    <xf numFmtId="0" fontId="33" fillId="27" borderId="63" xfId="41" applyFont="1" applyFill="1" applyBorder="1" applyAlignment="1">
      <alignment horizontal="center" vertical="center"/>
    </xf>
    <xf numFmtId="0" fontId="35" fillId="27" borderId="63" xfId="45" applyFont="1" applyFill="1" applyBorder="1" applyAlignment="1" applyProtection="1">
      <alignment horizontal="center" vertical="center"/>
      <protection hidden="1"/>
    </xf>
    <xf numFmtId="0" fontId="0" fillId="0" borderId="63" xfId="0" applyBorder="1" applyAlignment="1">
      <alignment vertical="center"/>
    </xf>
    <xf numFmtId="14" fontId="0" fillId="25" borderId="0" xfId="0" applyNumberFormat="1" applyFill="1"/>
    <xf numFmtId="0" fontId="39" fillId="0" borderId="0" xfId="41" applyFont="1" applyAlignment="1">
      <alignment vertical="center"/>
    </xf>
    <xf numFmtId="0" fontId="39" fillId="0" borderId="0" xfId="41" applyFont="1" applyAlignment="1">
      <alignment horizontal="center" vertical="center"/>
    </xf>
    <xf numFmtId="0" fontId="39" fillId="0" borderId="0" xfId="41" applyFont="1" applyFill="1" applyAlignment="1" applyProtection="1">
      <alignment vertical="center"/>
      <protection hidden="1"/>
    </xf>
    <xf numFmtId="0" fontId="39" fillId="0" borderId="0" xfId="41" applyFont="1" applyAlignment="1" applyProtection="1">
      <alignment vertical="center"/>
      <protection hidden="1"/>
    </xf>
    <xf numFmtId="0" fontId="39" fillId="0" borderId="0" xfId="41" applyFont="1" applyAlignment="1" applyProtection="1">
      <alignment horizontal="center" vertical="center"/>
      <protection hidden="1"/>
    </xf>
    <xf numFmtId="0" fontId="39" fillId="0" borderId="0" xfId="41" applyFont="1" applyAlignment="1" applyProtection="1">
      <alignment vertical="center"/>
      <protection locked="0"/>
    </xf>
    <xf numFmtId="0" fontId="46" fillId="0" borderId="0" xfId="41" applyFont="1" applyAlignment="1">
      <alignment horizontal="center" vertical="center"/>
    </xf>
    <xf numFmtId="0" fontId="50" fillId="0" borderId="0" xfId="41" applyFont="1" applyAlignment="1" applyProtection="1">
      <alignment horizontal="center" wrapText="1"/>
    </xf>
    <xf numFmtId="0" fontId="48" fillId="0" borderId="0" xfId="0" applyFont="1" applyAlignment="1">
      <alignment horizontal="center" wrapText="1"/>
    </xf>
    <xf numFmtId="0" fontId="39" fillId="24" borderId="0" xfId="41" applyFont="1" applyFill="1" applyAlignment="1">
      <alignment vertical="center"/>
    </xf>
    <xf numFmtId="176" fontId="39" fillId="0" borderId="16" xfId="41" applyNumberFormat="1" applyFont="1" applyFill="1" applyBorder="1" applyAlignment="1" applyProtection="1">
      <alignment vertical="center" shrinkToFit="1"/>
      <protection hidden="1"/>
    </xf>
    <xf numFmtId="0" fontId="49" fillId="0" borderId="47" xfId="41" applyFont="1" applyBorder="1" applyAlignment="1" applyProtection="1">
      <alignment vertical="center" shrinkToFit="1"/>
      <protection locked="0"/>
    </xf>
    <xf numFmtId="0" fontId="39" fillId="0" borderId="49" xfId="41" applyFont="1" applyBorder="1" applyAlignment="1" applyProtection="1">
      <alignment vertical="center" shrinkToFit="1"/>
      <protection locked="0"/>
    </xf>
    <xf numFmtId="176" fontId="39" fillId="0" borderId="16" xfId="41" applyNumberFormat="1" applyFont="1" applyFill="1" applyBorder="1" applyAlignment="1" applyProtection="1">
      <alignment vertical="center" shrinkToFit="1"/>
      <protection locked="0"/>
    </xf>
    <xf numFmtId="0" fontId="39" fillId="0" borderId="36" xfId="41" applyFont="1" applyBorder="1" applyAlignment="1" applyProtection="1">
      <alignment vertical="center" shrinkToFit="1"/>
      <protection locked="0"/>
    </xf>
    <xf numFmtId="49" fontId="39" fillId="0" borderId="0" xfId="41" applyNumberFormat="1" applyFont="1" applyAlignment="1">
      <alignment vertical="center"/>
    </xf>
    <xf numFmtId="0" fontId="45" fillId="0" borderId="0" xfId="41" applyFont="1" applyAlignment="1" applyProtection="1">
      <alignment horizontal="left" shrinkToFit="1"/>
      <protection hidden="1"/>
    </xf>
    <xf numFmtId="0" fontId="45" fillId="0" borderId="0" xfId="41" applyFont="1" applyFill="1" applyAlignment="1">
      <alignment vertical="center" wrapText="1"/>
    </xf>
    <xf numFmtId="0" fontId="46" fillId="0" borderId="0" xfId="41" applyFont="1" applyFill="1" applyAlignment="1">
      <alignment horizontal="right" vertical="top" wrapText="1"/>
    </xf>
    <xf numFmtId="0" fontId="48" fillId="0" borderId="0" xfId="41" applyFont="1" applyAlignment="1"/>
    <xf numFmtId="0" fontId="57" fillId="0" borderId="60" xfId="41" applyFont="1" applyFill="1" applyBorder="1" applyAlignment="1" applyProtection="1">
      <alignment horizontal="left" vertical="center"/>
      <protection hidden="1"/>
    </xf>
    <xf numFmtId="0" fontId="57" fillId="0" borderId="60" xfId="41" applyFont="1" applyFill="1" applyBorder="1" applyAlignment="1" applyProtection="1">
      <alignment horizontal="center" vertical="center"/>
      <protection hidden="1"/>
    </xf>
    <xf numFmtId="177" fontId="39" fillId="0" borderId="11" xfId="41" applyNumberFormat="1" applyFont="1" applyFill="1" applyBorder="1" applyAlignment="1" applyProtection="1">
      <alignment horizontal="center" vertical="center" shrinkToFit="1"/>
      <protection locked="0"/>
    </xf>
    <xf numFmtId="0" fontId="39" fillId="29" borderId="46" xfId="41" applyFont="1" applyFill="1" applyBorder="1" applyAlignment="1" applyProtection="1">
      <alignment horizontal="center" vertical="center"/>
      <protection locked="0"/>
    </xf>
    <xf numFmtId="49" fontId="39" fillId="29" borderId="46" xfId="41" applyNumberFormat="1" applyFont="1" applyFill="1" applyBorder="1" applyAlignment="1" applyProtection="1">
      <alignment horizontal="center" vertical="center"/>
      <protection locked="0"/>
    </xf>
    <xf numFmtId="0" fontId="50" fillId="0" borderId="0" xfId="41" applyFont="1" applyAlignment="1" applyProtection="1">
      <alignment horizontal="center" wrapText="1"/>
    </xf>
    <xf numFmtId="0" fontId="48" fillId="0" borderId="0" xfId="0" applyFont="1" applyAlignment="1">
      <alignment horizontal="center" wrapText="1"/>
    </xf>
    <xf numFmtId="177" fontId="39" fillId="30" borderId="40" xfId="41" applyNumberFormat="1" applyFont="1" applyFill="1" applyBorder="1" applyAlignment="1" applyProtection="1">
      <alignment horizontal="center" vertical="center" shrinkToFit="1"/>
      <protection hidden="1"/>
    </xf>
    <xf numFmtId="0" fontId="39" fillId="31" borderId="73" xfId="0" applyFont="1" applyFill="1" applyBorder="1" applyAlignment="1" applyProtection="1">
      <alignment vertical="center" shrinkToFit="1"/>
    </xf>
    <xf numFmtId="0" fontId="52" fillId="31" borderId="74" xfId="0" applyFont="1" applyFill="1" applyBorder="1" applyAlignment="1" applyProtection="1">
      <alignment horizontal="left" vertical="center"/>
    </xf>
    <xf numFmtId="180" fontId="39" fillId="0" borderId="10" xfId="41" applyNumberFormat="1" applyFont="1" applyBorder="1" applyAlignment="1" applyProtection="1">
      <alignment horizontal="center" vertical="center"/>
      <protection hidden="1"/>
    </xf>
    <xf numFmtId="0" fontId="64" fillId="0" borderId="70" xfId="43" applyFont="1" applyBorder="1" applyAlignment="1" applyProtection="1">
      <alignment vertical="center" wrapText="1" shrinkToFit="1"/>
      <protection locked="0"/>
    </xf>
    <xf numFmtId="0" fontId="6" fillId="0" borderId="70" xfId="41" applyFont="1" applyBorder="1" applyAlignment="1" applyProtection="1">
      <alignment vertical="center" wrapText="1" shrinkToFit="1"/>
      <protection locked="0"/>
    </xf>
    <xf numFmtId="0" fontId="6" fillId="0" borderId="84" xfId="41" applyFont="1" applyBorder="1" applyAlignment="1" applyProtection="1">
      <alignment vertical="center" wrapText="1" shrinkToFit="1"/>
      <protection locked="0"/>
    </xf>
    <xf numFmtId="0" fontId="6" fillId="0" borderId="85" xfId="41" applyFont="1" applyBorder="1" applyAlignment="1" applyProtection="1">
      <alignment vertical="center" wrapText="1" shrinkToFit="1"/>
      <protection locked="0"/>
    </xf>
    <xf numFmtId="178" fontId="49" fillId="0" borderId="97" xfId="0" applyNumberFormat="1" applyFont="1" applyBorder="1" applyAlignment="1" applyProtection="1">
      <alignment horizontal="center" vertical="center" shrinkToFit="1"/>
      <protection locked="0"/>
    </xf>
    <xf numFmtId="0" fontId="50" fillId="0" borderId="0" xfId="41" applyFont="1" applyAlignment="1" applyProtection="1">
      <alignment horizontal="center" wrapText="1"/>
    </xf>
    <xf numFmtId="0" fontId="48" fillId="0" borderId="0" xfId="0" applyFont="1" applyAlignment="1">
      <alignment horizontal="center" wrapText="1"/>
    </xf>
    <xf numFmtId="14" fontId="57" fillId="0" borderId="60" xfId="41" applyNumberFormat="1" applyFont="1" applyFill="1" applyBorder="1" applyAlignment="1" applyProtection="1">
      <alignment horizontal="left" vertical="center" shrinkToFit="1"/>
      <protection hidden="1"/>
    </xf>
    <xf numFmtId="14" fontId="48" fillId="30" borderId="122" xfId="41" applyNumberFormat="1" applyFont="1" applyFill="1" applyBorder="1" applyAlignment="1" applyProtection="1">
      <alignment horizontal="center" vertical="center" wrapText="1"/>
      <protection hidden="1"/>
    </xf>
    <xf numFmtId="0" fontId="48" fillId="30" borderId="122" xfId="41" applyFont="1" applyFill="1" applyBorder="1" applyAlignment="1" applyProtection="1">
      <alignment vertical="center" wrapText="1"/>
      <protection hidden="1"/>
    </xf>
    <xf numFmtId="177" fontId="39" fillId="30" borderId="99" xfId="41" applyNumberFormat="1" applyFont="1" applyFill="1" applyBorder="1" applyAlignment="1" applyProtection="1">
      <alignment horizontal="center" vertical="center" shrinkToFit="1"/>
      <protection hidden="1"/>
    </xf>
    <xf numFmtId="0" fontId="3" fillId="26" borderId="63" xfId="173" applyFill="1" applyBorder="1" applyAlignment="1">
      <alignment horizontal="center" vertical="center"/>
    </xf>
    <xf numFmtId="177" fontId="39" fillId="30" borderId="122" xfId="41" applyNumberFormat="1" applyFont="1" applyFill="1" applyBorder="1" applyAlignment="1" applyProtection="1">
      <alignment horizontal="center" vertical="center" shrinkToFit="1"/>
      <protection hidden="1"/>
    </xf>
    <xf numFmtId="178" fontId="49" fillId="0" borderId="115" xfId="0" applyNumberFormat="1" applyFont="1" applyBorder="1" applyAlignment="1" applyProtection="1">
      <alignment horizontal="center" vertical="center" shrinkToFit="1"/>
      <protection locked="0"/>
    </xf>
    <xf numFmtId="14" fontId="48" fillId="0" borderId="128" xfId="41" applyNumberFormat="1" applyFont="1" applyFill="1" applyBorder="1" applyAlignment="1" applyProtection="1">
      <alignment horizontal="center" vertical="center" wrapText="1" shrinkToFit="1"/>
      <protection locked="0"/>
    </xf>
    <xf numFmtId="0" fontId="48" fillId="0" borderId="128" xfId="41" applyFont="1" applyBorder="1" applyAlignment="1" applyProtection="1">
      <alignment vertical="center" wrapText="1" shrinkToFit="1"/>
      <protection locked="0"/>
    </xf>
    <xf numFmtId="0" fontId="48" fillId="30" borderId="40" xfId="41" applyFont="1" applyFill="1" applyBorder="1" applyAlignment="1" applyProtection="1">
      <alignment vertical="center" wrapText="1"/>
      <protection hidden="1"/>
    </xf>
    <xf numFmtId="177" fontId="39" fillId="0" borderId="128" xfId="41" applyNumberFormat="1" applyFont="1" applyFill="1" applyBorder="1" applyAlignment="1" applyProtection="1">
      <alignment horizontal="center" vertical="center" shrinkToFit="1"/>
      <protection locked="0"/>
    </xf>
    <xf numFmtId="177" fontId="39" fillId="0" borderId="126" xfId="41" applyNumberFormat="1" applyFont="1" applyFill="1" applyBorder="1" applyAlignment="1" applyProtection="1">
      <alignment horizontal="center" vertical="center" shrinkToFit="1"/>
      <protection locked="0"/>
    </xf>
    <xf numFmtId="0" fontId="48" fillId="30" borderId="99" xfId="41" applyFont="1" applyFill="1" applyBorder="1" applyAlignment="1" applyProtection="1">
      <alignment vertical="center" wrapText="1"/>
      <protection hidden="1"/>
    </xf>
    <xf numFmtId="0" fontId="48" fillId="0" borderId="49" xfId="41" applyFont="1" applyBorder="1" applyAlignment="1" applyProtection="1">
      <alignment vertical="center" wrapText="1" shrinkToFit="1"/>
      <protection locked="0"/>
    </xf>
    <xf numFmtId="0" fontId="48" fillId="0" borderId="126" xfId="41" applyFont="1" applyFill="1" applyBorder="1" applyAlignment="1" applyProtection="1">
      <alignment vertical="center" wrapText="1"/>
      <protection locked="0"/>
    </xf>
    <xf numFmtId="0" fontId="48" fillId="0" borderId="11" xfId="41" applyFont="1" applyFill="1" applyBorder="1" applyAlignment="1" applyProtection="1">
      <alignment vertical="center" wrapText="1"/>
      <protection locked="0"/>
    </xf>
    <xf numFmtId="14" fontId="48" fillId="30" borderId="99" xfId="41" applyNumberFormat="1" applyFont="1" applyFill="1" applyBorder="1" applyAlignment="1" applyProtection="1">
      <alignment horizontal="center" vertical="center" wrapText="1"/>
      <protection hidden="1"/>
    </xf>
    <xf numFmtId="0" fontId="48" fillId="0" borderId="128" xfId="41" applyFont="1" applyFill="1" applyBorder="1" applyAlignment="1" applyProtection="1">
      <alignment vertical="center" wrapText="1"/>
      <protection locked="0"/>
    </xf>
    <xf numFmtId="0" fontId="48" fillId="0" borderId="48" xfId="41" applyFont="1" applyFill="1" applyBorder="1" applyAlignment="1" applyProtection="1">
      <alignment horizontal="left" vertical="center" wrapText="1" shrinkToFit="1"/>
      <protection locked="0"/>
    </xf>
    <xf numFmtId="0" fontId="48" fillId="0" borderId="36" xfId="41" applyFont="1" applyBorder="1" applyAlignment="1" applyProtection="1">
      <alignment vertical="center" wrapText="1" shrinkToFit="1"/>
      <protection locked="0"/>
    </xf>
    <xf numFmtId="14" fontId="48" fillId="30" borderId="40" xfId="41" applyNumberFormat="1" applyFont="1" applyFill="1" applyBorder="1" applyAlignment="1" applyProtection="1">
      <alignment horizontal="center" vertical="center" wrapText="1"/>
      <protection hidden="1"/>
    </xf>
    <xf numFmtId="0" fontId="0" fillId="0" borderId="109" xfId="0" applyBorder="1" applyAlignment="1" applyProtection="1">
      <alignment horizontal="left" vertical="center"/>
      <protection locked="0"/>
    </xf>
    <xf numFmtId="0" fontId="48" fillId="0" borderId="40" xfId="41" applyFont="1" applyFill="1" applyBorder="1" applyAlignment="1" applyProtection="1">
      <alignment vertical="center" wrapText="1"/>
      <protection locked="0"/>
    </xf>
    <xf numFmtId="177" fontId="39" fillId="0" borderId="40" xfId="41" applyNumberFormat="1" applyFont="1" applyFill="1" applyBorder="1" applyAlignment="1" applyProtection="1">
      <alignment horizontal="center" vertical="center" shrinkToFit="1"/>
      <protection locked="0"/>
    </xf>
    <xf numFmtId="0" fontId="39" fillId="0" borderId="0" xfId="41" applyFont="1" applyAlignment="1" applyProtection="1">
      <alignment vertical="center"/>
    </xf>
    <xf numFmtId="0" fontId="39" fillId="0" borderId="0" xfId="41" applyFont="1" applyAlignment="1" applyProtection="1">
      <alignment horizontal="center" vertical="center"/>
    </xf>
    <xf numFmtId="49" fontId="40" fillId="0" borderId="0" xfId="41" applyNumberFormat="1" applyFont="1" applyFill="1" applyAlignment="1" applyProtection="1">
      <alignment vertical="center"/>
    </xf>
    <xf numFmtId="0" fontId="41" fillId="0" borderId="0" xfId="87" applyFont="1" applyFill="1" applyProtection="1">
      <alignment vertical="center"/>
    </xf>
    <xf numFmtId="0" fontId="39" fillId="0" borderId="0" xfId="41" applyFont="1" applyBorder="1" applyAlignment="1" applyProtection="1"/>
    <xf numFmtId="0" fontId="39" fillId="0" borderId="0" xfId="41" applyFont="1" applyBorder="1" applyAlignment="1" applyProtection="1">
      <alignment horizontal="right"/>
    </xf>
    <xf numFmtId="0" fontId="44" fillId="0" borderId="0" xfId="41" applyFont="1" applyAlignment="1" applyProtection="1">
      <alignment horizontal="right"/>
    </xf>
    <xf numFmtId="0" fontId="42" fillId="0" borderId="0" xfId="87" applyFont="1" applyFill="1" applyBorder="1" applyAlignment="1" applyProtection="1">
      <alignment vertical="center"/>
    </xf>
    <xf numFmtId="0" fontId="61" fillId="0" borderId="0" xfId="43" applyFont="1" applyBorder="1" applyAlignment="1" applyProtection="1">
      <alignment vertical="center"/>
    </xf>
    <xf numFmtId="0" fontId="49" fillId="0" borderId="0" xfId="0" applyFont="1" applyAlignment="1" applyProtection="1">
      <alignment vertical="center"/>
    </xf>
    <xf numFmtId="31" fontId="39" fillId="0" borderId="0" xfId="41" applyNumberFormat="1" applyFont="1" applyBorder="1" applyAlignment="1" applyProtection="1">
      <alignment vertical="center"/>
    </xf>
    <xf numFmtId="0" fontId="39" fillId="0" borderId="0" xfId="41" applyFont="1" applyAlignment="1" applyProtection="1">
      <alignment horizontal="right" vertical="center"/>
    </xf>
    <xf numFmtId="0" fontId="37" fillId="0" borderId="0" xfId="88" applyFont="1" applyFill="1" applyBorder="1" applyAlignment="1" applyProtection="1">
      <alignment vertical="center"/>
    </xf>
    <xf numFmtId="0" fontId="38" fillId="0" borderId="0" xfId="88" applyFont="1" applyFill="1" applyBorder="1" applyAlignment="1" applyProtection="1">
      <alignment vertical="center"/>
    </xf>
    <xf numFmtId="0" fontId="46" fillId="0" borderId="0" xfId="41" applyFont="1" applyAlignment="1" applyProtection="1">
      <alignment horizontal="center" vertical="center"/>
    </xf>
    <xf numFmtId="49" fontId="39" fillId="0" borderId="22" xfId="41" applyNumberFormat="1" applyFont="1" applyBorder="1" applyAlignment="1" applyProtection="1">
      <alignment horizontal="center" vertical="center" wrapText="1"/>
    </xf>
    <xf numFmtId="49" fontId="39" fillId="0" borderId="28" xfId="41" applyNumberFormat="1" applyFont="1" applyBorder="1" applyAlignment="1" applyProtection="1">
      <alignment horizontal="center" vertical="center" shrinkToFit="1"/>
    </xf>
    <xf numFmtId="0" fontId="39" fillId="0" borderId="42" xfId="41" applyFont="1" applyBorder="1" applyAlignment="1" applyProtection="1">
      <alignment horizontal="center" vertical="center" wrapText="1"/>
    </xf>
    <xf numFmtId="0" fontId="39" fillId="0" borderId="32" xfId="41" applyFont="1" applyBorder="1" applyAlignment="1" applyProtection="1">
      <alignment horizontal="center" vertical="center"/>
    </xf>
    <xf numFmtId="0" fontId="39" fillId="0" borderId="41" xfId="0" applyFont="1" applyBorder="1" applyAlignment="1" applyProtection="1">
      <alignment horizontal="center" vertical="center" shrinkToFit="1"/>
    </xf>
    <xf numFmtId="49" fontId="39" fillId="0" borderId="28" xfId="41" applyNumberFormat="1" applyFont="1" applyBorder="1" applyAlignment="1" applyProtection="1">
      <alignment horizontal="center" vertical="center" wrapText="1"/>
    </xf>
    <xf numFmtId="0" fontId="39" fillId="0" borderId="42" xfId="0" applyFont="1" applyBorder="1" applyAlignment="1" applyProtection="1">
      <alignment horizontal="center" vertical="center"/>
    </xf>
    <xf numFmtId="49" fontId="39" fillId="0" borderId="77" xfId="41" applyNumberFormat="1" applyFont="1" applyBorder="1" applyAlignment="1" applyProtection="1">
      <alignment horizontal="center" vertical="center"/>
    </xf>
    <xf numFmtId="0" fontId="39" fillId="0" borderId="78" xfId="41" applyFont="1" applyBorder="1" applyAlignment="1" applyProtection="1">
      <alignment horizontal="center" vertical="center"/>
    </xf>
    <xf numFmtId="49" fontId="39" fillId="0" borderId="94" xfId="41" applyNumberFormat="1" applyFont="1" applyBorder="1" applyAlignment="1" applyProtection="1">
      <alignment horizontal="center" vertical="center"/>
    </xf>
    <xf numFmtId="178" fontId="49" fillId="0" borderId="115" xfId="0" applyNumberFormat="1" applyFont="1" applyBorder="1" applyAlignment="1" applyProtection="1">
      <alignment horizontal="center" vertical="center" shrinkToFit="1"/>
    </xf>
    <xf numFmtId="0" fontId="55" fillId="27" borderId="46" xfId="41" applyFont="1" applyFill="1" applyBorder="1" applyAlignment="1" applyProtection="1">
      <alignment horizontal="center" vertical="center"/>
    </xf>
    <xf numFmtId="0" fontId="46" fillId="0" borderId="21" xfId="41" applyFont="1" applyBorder="1" applyAlignment="1" applyProtection="1">
      <alignment horizontal="center" vertical="center"/>
    </xf>
    <xf numFmtId="0" fontId="46" fillId="0" borderId="68" xfId="41" applyFont="1" applyBorder="1" applyAlignment="1" applyProtection="1">
      <alignment horizontal="center" vertical="center"/>
    </xf>
    <xf numFmtId="0" fontId="46" fillId="0" borderId="52" xfId="41" applyFont="1" applyBorder="1" applyAlignment="1" applyProtection="1">
      <alignment horizontal="center" vertical="center"/>
    </xf>
    <xf numFmtId="0" fontId="46" fillId="0" borderId="56" xfId="41" applyFont="1" applyBorder="1" applyAlignment="1" applyProtection="1">
      <alignment horizontal="center" vertical="center" wrapText="1"/>
    </xf>
    <xf numFmtId="0" fontId="46" fillId="0" borderId="57" xfId="41" applyFont="1" applyBorder="1" applyAlignment="1" applyProtection="1">
      <alignment horizontal="center" vertical="center"/>
    </xf>
    <xf numFmtId="0" fontId="46" fillId="0" borderId="56" xfId="41" applyFont="1" applyBorder="1" applyAlignment="1" applyProtection="1">
      <alignment horizontal="center" vertical="center"/>
    </xf>
    <xf numFmtId="0" fontId="46" fillId="0" borderId="69" xfId="41" applyFont="1" applyBorder="1" applyAlignment="1" applyProtection="1">
      <alignment horizontal="center" vertical="center" shrinkToFit="1"/>
    </xf>
    <xf numFmtId="0" fontId="39" fillId="28" borderId="46" xfId="41" applyFont="1" applyFill="1" applyBorder="1" applyAlignment="1" applyProtection="1">
      <alignment horizontal="center" vertical="center"/>
    </xf>
    <xf numFmtId="49" fontId="39" fillId="28" borderId="46" xfId="41" applyNumberFormat="1" applyFont="1" applyFill="1" applyBorder="1" applyAlignment="1" applyProtection="1">
      <alignment horizontal="center" vertical="center"/>
    </xf>
    <xf numFmtId="0" fontId="56" fillId="0" borderId="59" xfId="41" applyFont="1" applyBorder="1" applyAlignment="1" applyProtection="1">
      <alignment horizontal="center" vertical="center"/>
    </xf>
    <xf numFmtId="0" fontId="57" fillId="0" borderId="60" xfId="41" applyFont="1" applyBorder="1" applyAlignment="1" applyProtection="1">
      <alignment horizontal="left" vertical="center" wrapText="1"/>
    </xf>
    <xf numFmtId="0" fontId="57" fillId="0" borderId="60" xfId="41" applyFont="1" applyBorder="1" applyAlignment="1" applyProtection="1">
      <alignment horizontal="left" vertical="center"/>
    </xf>
    <xf numFmtId="0" fontId="58" fillId="0" borderId="61" xfId="41" applyFont="1" applyBorder="1" applyAlignment="1" applyProtection="1">
      <alignment horizontal="left" vertical="center"/>
    </xf>
    <xf numFmtId="0" fontId="60" fillId="0" borderId="60" xfId="41" applyFont="1" applyBorder="1" applyAlignment="1" applyProtection="1">
      <alignment horizontal="center" vertical="center"/>
    </xf>
    <xf numFmtId="0" fontId="60" fillId="0" borderId="61" xfId="41" applyFont="1" applyBorder="1" applyAlignment="1" applyProtection="1">
      <alignment horizontal="center" vertical="center"/>
    </xf>
    <xf numFmtId="0" fontId="0" fillId="0" borderId="111" xfId="0" applyBorder="1" applyAlignment="1" applyProtection="1">
      <alignment horizontal="left" vertical="center" wrapText="1"/>
    </xf>
    <xf numFmtId="0" fontId="39" fillId="29" borderId="46" xfId="41" applyFont="1" applyFill="1" applyBorder="1" applyAlignment="1" applyProtection="1">
      <alignment horizontal="center" vertical="center"/>
    </xf>
    <xf numFmtId="49" fontId="39" fillId="29" borderId="46" xfId="41" applyNumberFormat="1" applyFont="1" applyFill="1" applyBorder="1" applyAlignment="1" applyProtection="1">
      <alignment horizontal="center" vertical="center"/>
    </xf>
    <xf numFmtId="49" fontId="46" fillId="0" borderId="33" xfId="41" applyNumberFormat="1" applyFont="1" applyBorder="1" applyAlignment="1" applyProtection="1">
      <alignment horizontal="center" vertical="center" shrinkToFit="1"/>
    </xf>
    <xf numFmtId="0" fontId="48" fillId="0" borderId="48" xfId="41" applyFont="1" applyFill="1" applyBorder="1" applyAlignment="1" applyProtection="1">
      <alignment horizontal="left" vertical="center" wrapText="1" shrinkToFit="1"/>
    </xf>
    <xf numFmtId="0" fontId="48" fillId="0" borderId="49" xfId="41" applyFont="1" applyBorder="1" applyAlignment="1" applyProtection="1">
      <alignment vertical="center" wrapText="1" shrinkToFit="1"/>
    </xf>
    <xf numFmtId="0" fontId="49" fillId="0" borderId="47" xfId="41" applyFont="1" applyBorder="1" applyAlignment="1" applyProtection="1">
      <alignment vertical="center" shrinkToFit="1"/>
    </xf>
    <xf numFmtId="0" fontId="39" fillId="0" borderId="49" xfId="41" applyFont="1" applyBorder="1" applyAlignment="1" applyProtection="1">
      <alignment vertical="center" shrinkToFit="1"/>
    </xf>
    <xf numFmtId="0" fontId="48" fillId="0" borderId="49" xfId="41" applyFont="1" applyBorder="1" applyAlignment="1" applyProtection="1">
      <alignment vertical="center"/>
    </xf>
    <xf numFmtId="0" fontId="48" fillId="0" borderId="110" xfId="41" applyFont="1" applyBorder="1" applyAlignment="1" applyProtection="1">
      <alignment vertical="center" wrapText="1"/>
    </xf>
    <xf numFmtId="0" fontId="0" fillId="0" borderId="109" xfId="0" applyBorder="1" applyAlignment="1" applyProtection="1">
      <alignment horizontal="left" vertical="center" wrapText="1"/>
    </xf>
    <xf numFmtId="49" fontId="46" fillId="0" borderId="31" xfId="41" applyNumberFormat="1" applyFont="1" applyBorder="1" applyAlignment="1" applyProtection="1">
      <alignment horizontal="center" vertical="center" shrinkToFit="1"/>
    </xf>
    <xf numFmtId="0" fontId="48" fillId="0" borderId="38" xfId="41" applyFont="1" applyFill="1" applyBorder="1" applyAlignment="1" applyProtection="1">
      <alignment horizontal="left" vertical="center" wrapText="1" shrinkToFit="1"/>
    </xf>
    <xf numFmtId="0" fontId="48" fillId="0" borderId="36" xfId="41" applyFont="1" applyBorder="1" applyAlignment="1" applyProtection="1">
      <alignment vertical="center" wrapText="1" shrinkToFit="1"/>
    </xf>
    <xf numFmtId="0" fontId="39" fillId="0" borderId="36" xfId="41" applyFont="1" applyBorder="1" applyAlignment="1" applyProtection="1">
      <alignment vertical="center" shrinkToFit="1"/>
    </xf>
    <xf numFmtId="0" fontId="48" fillId="0" borderId="36" xfId="41" applyFont="1" applyBorder="1" applyAlignment="1" applyProtection="1">
      <alignment vertical="center"/>
    </xf>
    <xf numFmtId="0" fontId="48" fillId="0" borderId="37" xfId="41" applyFont="1" applyBorder="1" applyAlignment="1" applyProtection="1">
      <alignment vertical="center" wrapText="1"/>
    </xf>
    <xf numFmtId="0" fontId="64" fillId="0" borderId="70" xfId="43" applyFont="1" applyBorder="1" applyAlignment="1" applyProtection="1">
      <alignment horizontal="left" vertical="center" wrapText="1" shrinkToFit="1"/>
    </xf>
    <xf numFmtId="0" fontId="6" fillId="0" borderId="70" xfId="41" applyFont="1" applyBorder="1" applyAlignment="1" applyProtection="1">
      <alignment horizontal="left" vertical="center" wrapText="1" shrinkToFit="1"/>
    </xf>
    <xf numFmtId="0" fontId="0" fillId="0" borderId="70" xfId="41" applyFont="1" applyBorder="1" applyAlignment="1" applyProtection="1">
      <alignment horizontal="left" vertical="center" wrapText="1" shrinkToFit="1"/>
    </xf>
    <xf numFmtId="49" fontId="46" fillId="0" borderId="34" xfId="41" applyNumberFormat="1" applyFont="1" applyBorder="1" applyAlignment="1" applyProtection="1">
      <alignment horizontal="center" vertical="center" shrinkToFit="1"/>
    </xf>
    <xf numFmtId="0" fontId="48" fillId="0" borderId="117" xfId="41" applyFont="1" applyFill="1" applyBorder="1" applyAlignment="1" applyProtection="1">
      <alignment horizontal="left" vertical="center" wrapText="1" shrinkToFit="1"/>
    </xf>
    <xf numFmtId="0" fontId="48" fillId="0" borderId="118" xfId="41" applyFont="1" applyBorder="1" applyAlignment="1" applyProtection="1">
      <alignment vertical="center" wrapText="1" shrinkToFit="1"/>
    </xf>
    <xf numFmtId="0" fontId="49" fillId="0" borderId="119" xfId="41" applyFont="1" applyBorder="1" applyAlignment="1" applyProtection="1">
      <alignment vertical="center" shrinkToFit="1"/>
    </xf>
    <xf numFmtId="0" fontId="39" fillId="0" borderId="118" xfId="41" applyFont="1" applyBorder="1" applyAlignment="1" applyProtection="1">
      <alignment vertical="center" shrinkToFit="1"/>
    </xf>
    <xf numFmtId="0" fontId="48" fillId="0" borderId="118" xfId="41" applyFont="1" applyBorder="1" applyAlignment="1" applyProtection="1">
      <alignment vertical="center"/>
    </xf>
    <xf numFmtId="0" fontId="48" fillId="0" borderId="119" xfId="41" applyFont="1" applyBorder="1" applyAlignment="1" applyProtection="1">
      <alignment vertical="center" wrapText="1"/>
    </xf>
    <xf numFmtId="0" fontId="6" fillId="0" borderId="120" xfId="41" applyFont="1" applyBorder="1" applyAlignment="1" applyProtection="1">
      <alignment horizontal="left" vertical="center" wrapText="1" shrinkToFit="1"/>
    </xf>
    <xf numFmtId="49" fontId="44" fillId="0" borderId="121" xfId="41" applyNumberFormat="1" applyFont="1" applyFill="1" applyBorder="1" applyAlignment="1" applyProtection="1">
      <alignment horizontal="center" vertical="center" shrinkToFit="1"/>
    </xf>
    <xf numFmtId="0" fontId="48" fillId="0" borderId="122" xfId="41" applyFont="1" applyFill="1" applyBorder="1" applyAlignment="1" applyProtection="1">
      <alignment horizontal="left" vertical="center" wrapText="1" shrinkToFit="1"/>
    </xf>
    <xf numFmtId="0" fontId="48" fillId="0" borderId="122" xfId="41" applyFont="1" applyBorder="1" applyAlignment="1" applyProtection="1">
      <alignment vertical="center" wrapText="1" shrinkToFit="1"/>
    </xf>
    <xf numFmtId="0" fontId="49" fillId="0" borderId="76" xfId="41" applyFont="1" applyBorder="1" applyAlignment="1" applyProtection="1">
      <alignment vertical="center" shrinkToFit="1"/>
    </xf>
    <xf numFmtId="0" fontId="39" fillId="0" borderId="75" xfId="41" applyFont="1" applyBorder="1" applyAlignment="1" applyProtection="1">
      <alignment vertical="center" shrinkToFit="1"/>
    </xf>
    <xf numFmtId="0" fontId="48" fillId="0" borderId="122" xfId="41" applyFont="1" applyBorder="1" applyAlignment="1" applyProtection="1">
      <alignment vertical="center"/>
    </xf>
    <xf numFmtId="0" fontId="48" fillId="0" borderId="123" xfId="41" applyFont="1" applyBorder="1" applyAlignment="1" applyProtection="1">
      <alignment vertical="center" wrapText="1"/>
    </xf>
    <xf numFmtId="0" fontId="6" fillId="0" borderId="124" xfId="41" applyFont="1" applyBorder="1" applyAlignment="1" applyProtection="1">
      <alignment horizontal="left" vertical="center" wrapText="1" shrinkToFit="1"/>
    </xf>
    <xf numFmtId="49" fontId="39" fillId="0" borderId="0" xfId="41" applyNumberFormat="1" applyFont="1" applyAlignment="1" applyProtection="1">
      <alignment vertical="center"/>
    </xf>
    <xf numFmtId="49" fontId="39" fillId="0" borderId="0" xfId="41" applyNumberFormat="1" applyFont="1" applyFill="1" applyAlignment="1" applyProtection="1">
      <alignment vertical="center"/>
    </xf>
    <xf numFmtId="0" fontId="39" fillId="0" borderId="0" xfId="41" applyFont="1" applyFill="1" applyAlignment="1" applyProtection="1">
      <alignment vertical="center"/>
    </xf>
    <xf numFmtId="0" fontId="47" fillId="0" borderId="0" xfId="41" applyFont="1" applyAlignment="1" applyProtection="1">
      <alignment vertical="center"/>
    </xf>
    <xf numFmtId="0" fontId="36" fillId="0" borderId="0" xfId="43" applyFont="1" applyAlignment="1" applyProtection="1">
      <alignment vertical="center"/>
    </xf>
    <xf numFmtId="0" fontId="61" fillId="0" borderId="0" xfId="43" applyFont="1" applyBorder="1" applyAlignment="1" applyProtection="1">
      <alignment vertical="center" wrapText="1"/>
    </xf>
    <xf numFmtId="0" fontId="39" fillId="0" borderId="20" xfId="41" applyFont="1" applyBorder="1" applyAlignment="1" applyProtection="1">
      <alignment horizontal="center" vertical="center"/>
    </xf>
    <xf numFmtId="49" fontId="39" fillId="0" borderId="29" xfId="41" applyNumberFormat="1" applyFont="1" applyBorder="1" applyAlignment="1" applyProtection="1">
      <alignment horizontal="center" vertical="center"/>
    </xf>
    <xf numFmtId="0" fontId="46" fillId="0" borderId="62" xfId="41" applyFont="1" applyBorder="1" applyAlignment="1" applyProtection="1">
      <alignment horizontal="center" vertical="center"/>
    </xf>
    <xf numFmtId="0" fontId="46" fillId="0" borderId="57" xfId="41" applyFont="1" applyBorder="1" applyAlignment="1" applyProtection="1">
      <alignment horizontal="left" vertical="center"/>
    </xf>
    <xf numFmtId="0" fontId="46" fillId="0" borderId="82" xfId="41" applyFont="1" applyBorder="1" applyAlignment="1" applyProtection="1">
      <alignment horizontal="center" vertical="center" shrinkToFit="1"/>
    </xf>
    <xf numFmtId="0" fontId="46" fillId="0" borderId="15" xfId="41" applyFont="1" applyBorder="1" applyAlignment="1" applyProtection="1">
      <alignment horizontal="center" vertical="center"/>
    </xf>
    <xf numFmtId="0" fontId="57" fillId="0" borderId="60" xfId="41" applyFont="1" applyBorder="1" applyAlignment="1" applyProtection="1">
      <alignment horizontal="center" vertical="center"/>
    </xf>
    <xf numFmtId="0" fontId="26" fillId="0" borderId="83" xfId="43" applyBorder="1" applyAlignment="1" applyProtection="1">
      <alignment horizontal="left" vertical="center"/>
    </xf>
    <xf numFmtId="49" fontId="46" fillId="0" borderId="125" xfId="41" applyNumberFormat="1" applyFont="1" applyBorder="1" applyAlignment="1" applyProtection="1">
      <alignment horizontal="center" vertical="center" shrinkToFit="1"/>
    </xf>
    <xf numFmtId="49" fontId="44" fillId="0" borderId="127" xfId="41" applyNumberFormat="1" applyFont="1" applyFill="1" applyBorder="1" applyAlignment="1" applyProtection="1">
      <alignment horizontal="center" vertical="center" shrinkToFit="1"/>
    </xf>
    <xf numFmtId="0" fontId="45" fillId="0" borderId="0" xfId="41" applyFont="1" applyFill="1" applyAlignment="1" applyProtection="1">
      <alignment vertical="center" wrapText="1"/>
    </xf>
    <xf numFmtId="0" fontId="46" fillId="0" borderId="0" xfId="41" applyFont="1" applyFill="1" applyAlignment="1" applyProtection="1">
      <alignment horizontal="right" vertical="top" wrapText="1"/>
    </xf>
    <xf numFmtId="49" fontId="39" fillId="0" borderId="0" xfId="41" applyNumberFormat="1" applyFont="1" applyAlignment="1" applyProtection="1">
      <alignment vertical="center"/>
      <protection locked="0"/>
    </xf>
    <xf numFmtId="180" fontId="39" fillId="0" borderId="10" xfId="41" applyNumberFormat="1" applyFont="1" applyBorder="1" applyAlignment="1" applyProtection="1">
      <alignment horizontal="center" vertical="center"/>
      <protection locked="0"/>
    </xf>
    <xf numFmtId="49" fontId="48" fillId="0" borderId="40" xfId="41" applyNumberFormat="1" applyFont="1" applyFill="1" applyBorder="1" applyAlignment="1" applyProtection="1">
      <alignment horizontal="center" vertical="center" wrapText="1"/>
      <protection locked="0"/>
    </xf>
    <xf numFmtId="49" fontId="48" fillId="0" borderId="11" xfId="41" applyNumberFormat="1" applyFont="1" applyFill="1" applyBorder="1" applyAlignment="1" applyProtection="1">
      <alignment horizontal="center" vertical="center" wrapText="1" shrinkToFit="1"/>
      <protection locked="0"/>
    </xf>
    <xf numFmtId="49" fontId="48" fillId="0" borderId="126" xfId="41" applyNumberFormat="1" applyFont="1" applyFill="1" applyBorder="1" applyAlignment="1" applyProtection="1">
      <alignment horizontal="center" vertical="center" wrapText="1" shrinkToFit="1"/>
      <protection locked="0"/>
    </xf>
    <xf numFmtId="49" fontId="48" fillId="0" borderId="128" xfId="41" applyNumberFormat="1" applyFont="1" applyFill="1" applyBorder="1" applyAlignment="1" applyProtection="1">
      <alignment horizontal="center" vertical="center" wrapText="1" shrinkToFit="1"/>
      <protection locked="0"/>
    </xf>
    <xf numFmtId="0" fontId="48" fillId="0" borderId="49" xfId="41" applyFont="1" applyBorder="1" applyAlignment="1" applyProtection="1">
      <alignment horizontal="center" vertical="center"/>
      <protection locked="0"/>
    </xf>
    <xf numFmtId="0" fontId="48" fillId="0" borderId="47" xfId="41" applyFont="1" applyBorder="1" applyAlignment="1" applyProtection="1">
      <alignment horizontal="center" vertical="center" wrapText="1"/>
      <protection locked="0"/>
    </xf>
    <xf numFmtId="0" fontId="48" fillId="0" borderId="36" xfId="41" applyFont="1" applyBorder="1" applyAlignment="1" applyProtection="1">
      <alignment horizontal="center" vertical="center"/>
      <protection locked="0"/>
    </xf>
    <xf numFmtId="0" fontId="48" fillId="0" borderId="37" xfId="41" applyFont="1" applyBorder="1" applyAlignment="1" applyProtection="1">
      <alignment horizontal="center" vertical="center" wrapText="1"/>
      <protection locked="0"/>
    </xf>
    <xf numFmtId="0" fontId="48" fillId="0" borderId="128" xfId="41" applyFont="1" applyBorder="1" applyAlignment="1" applyProtection="1">
      <alignment horizontal="center" vertical="center"/>
      <protection locked="0"/>
    </xf>
    <xf numFmtId="0" fontId="48" fillId="0" borderId="129" xfId="41" applyFont="1" applyBorder="1" applyAlignment="1" applyProtection="1">
      <alignment horizontal="center" vertical="center" wrapText="1"/>
      <protection locked="0"/>
    </xf>
    <xf numFmtId="0" fontId="48" fillId="0" borderId="110" xfId="41" applyFont="1" applyBorder="1" applyAlignment="1" applyProtection="1">
      <alignment horizontal="center" vertical="center" wrapText="1"/>
      <protection locked="0"/>
    </xf>
    <xf numFmtId="0" fontId="3" fillId="0" borderId="63" xfId="173" applyBorder="1">
      <alignment vertical="center"/>
    </xf>
    <xf numFmtId="176" fontId="39" fillId="0" borderId="130" xfId="41" applyNumberFormat="1" applyFont="1" applyFill="1" applyBorder="1" applyAlignment="1" applyProtection="1">
      <alignment vertical="center" shrinkToFit="1"/>
      <protection hidden="1"/>
    </xf>
    <xf numFmtId="0" fontId="26" fillId="0" borderId="109" xfId="43" applyBorder="1" applyAlignment="1" applyProtection="1">
      <alignment horizontal="left" vertical="center" wrapText="1"/>
      <protection locked="0"/>
    </xf>
    <xf numFmtId="49" fontId="46" fillId="0" borderId="131" xfId="41" applyNumberFormat="1" applyFont="1" applyBorder="1" applyAlignment="1" applyProtection="1">
      <alignment horizontal="center" vertical="center" shrinkToFit="1"/>
    </xf>
    <xf numFmtId="0" fontId="48" fillId="30" borderId="110" xfId="41" applyFont="1" applyFill="1" applyBorder="1" applyAlignment="1" applyProtection="1">
      <alignment vertical="center" wrapText="1"/>
      <protection hidden="1"/>
    </xf>
    <xf numFmtId="177" fontId="39" fillId="30" borderId="110" xfId="41" applyNumberFormat="1" applyFont="1" applyFill="1" applyBorder="1" applyAlignment="1" applyProtection="1">
      <alignment horizontal="center" vertical="center" shrinkToFit="1"/>
      <protection hidden="1"/>
    </xf>
    <xf numFmtId="49" fontId="48" fillId="30" borderId="110" xfId="41" applyNumberFormat="1" applyFont="1" applyFill="1" applyBorder="1" applyAlignment="1" applyProtection="1">
      <alignment horizontal="center" vertical="center" wrapText="1"/>
      <protection hidden="1"/>
    </xf>
    <xf numFmtId="0" fontId="48" fillId="0" borderId="110" xfId="41" applyFont="1" applyFill="1" applyBorder="1" applyAlignment="1" applyProtection="1">
      <alignment horizontal="left" vertical="center" wrapText="1" shrinkToFit="1"/>
      <protection locked="0"/>
    </xf>
    <xf numFmtId="0" fontId="48" fillId="0" borderId="110" xfId="41" applyFont="1" applyBorder="1" applyAlignment="1" applyProtection="1">
      <alignment vertical="center" wrapText="1" shrinkToFit="1"/>
      <protection locked="0"/>
    </xf>
    <xf numFmtId="0" fontId="49" fillId="0" borderId="110" xfId="41" applyFont="1" applyBorder="1" applyAlignment="1" applyProtection="1">
      <alignment vertical="center" shrinkToFit="1"/>
      <protection locked="0"/>
    </xf>
    <xf numFmtId="0" fontId="39" fillId="0" borderId="110" xfId="41" applyFont="1" applyBorder="1" applyAlignment="1" applyProtection="1">
      <alignment vertical="center" shrinkToFit="1"/>
      <protection locked="0"/>
    </xf>
    <xf numFmtId="0" fontId="48" fillId="0" borderId="110" xfId="41" applyFont="1" applyBorder="1" applyAlignment="1" applyProtection="1">
      <alignment horizontal="center" vertical="center"/>
      <protection locked="0"/>
    </xf>
    <xf numFmtId="49" fontId="46" fillId="0" borderId="132" xfId="41" applyNumberFormat="1" applyFont="1" applyBorder="1" applyAlignment="1" applyProtection="1">
      <alignment horizontal="center" vertical="center" shrinkToFit="1"/>
    </xf>
    <xf numFmtId="0" fontId="48" fillId="30" borderId="36" xfId="41" applyFont="1" applyFill="1" applyBorder="1" applyAlignment="1" applyProtection="1">
      <alignment vertical="center" wrapText="1"/>
      <protection hidden="1"/>
    </xf>
    <xf numFmtId="177" fontId="39" fillId="30" borderId="36" xfId="41" applyNumberFormat="1" applyFont="1" applyFill="1" applyBorder="1" applyAlignment="1" applyProtection="1">
      <alignment horizontal="center" vertical="center" shrinkToFit="1"/>
      <protection hidden="1"/>
    </xf>
    <xf numFmtId="49" fontId="48" fillId="30" borderId="36" xfId="41" applyNumberFormat="1" applyFont="1" applyFill="1" applyBorder="1" applyAlignment="1" applyProtection="1">
      <alignment horizontal="center" vertical="center" wrapText="1"/>
      <protection hidden="1"/>
    </xf>
    <xf numFmtId="0" fontId="48" fillId="0" borderId="36" xfId="41" applyFont="1" applyFill="1" applyBorder="1" applyAlignment="1" applyProtection="1">
      <alignment horizontal="left" vertical="center" wrapText="1" shrinkToFit="1"/>
      <protection locked="0"/>
    </xf>
    <xf numFmtId="0" fontId="49" fillId="0" borderId="36" xfId="41" applyFont="1" applyBorder="1" applyAlignment="1" applyProtection="1">
      <alignment vertical="center" shrinkToFit="1"/>
      <protection locked="0"/>
    </xf>
    <xf numFmtId="0" fontId="48" fillId="0" borderId="36" xfId="41" applyFont="1" applyBorder="1" applyAlignment="1" applyProtection="1">
      <alignment horizontal="center" vertical="center" wrapText="1"/>
      <protection locked="0"/>
    </xf>
    <xf numFmtId="0" fontId="26" fillId="0" borderId="133" xfId="43" applyBorder="1" applyAlignment="1" applyProtection="1">
      <alignment horizontal="left" vertical="center" wrapText="1"/>
      <protection locked="0"/>
    </xf>
    <xf numFmtId="49" fontId="46" fillId="0" borderId="134" xfId="41" applyNumberFormat="1" applyFont="1" applyBorder="1" applyAlignment="1" applyProtection="1">
      <alignment horizontal="center" vertical="center" shrinkToFit="1"/>
    </xf>
    <xf numFmtId="49" fontId="44" fillId="0" borderId="135" xfId="41" applyNumberFormat="1" applyFont="1" applyFill="1" applyBorder="1" applyAlignment="1" applyProtection="1">
      <alignment horizontal="center" vertical="center" shrinkToFit="1"/>
    </xf>
    <xf numFmtId="0" fontId="48" fillId="30" borderId="136" xfId="41" applyFont="1" applyFill="1" applyBorder="1" applyAlignment="1" applyProtection="1">
      <alignment vertical="center" wrapText="1"/>
      <protection hidden="1"/>
    </xf>
    <xf numFmtId="177" fontId="39" fillId="30" borderId="136" xfId="41" applyNumberFormat="1" applyFont="1" applyFill="1" applyBorder="1" applyAlignment="1" applyProtection="1">
      <alignment horizontal="center" vertical="center" shrinkToFit="1"/>
      <protection hidden="1"/>
    </xf>
    <xf numFmtId="49" fontId="48" fillId="30" borderId="136" xfId="41" applyNumberFormat="1" applyFont="1" applyFill="1" applyBorder="1" applyAlignment="1" applyProtection="1">
      <alignment horizontal="center" vertical="center" wrapText="1"/>
      <protection hidden="1"/>
    </xf>
    <xf numFmtId="0" fontId="48" fillId="0" borderId="136" xfId="41" applyFont="1" applyFill="1" applyBorder="1" applyAlignment="1" applyProtection="1">
      <alignment horizontal="left" vertical="center" wrapText="1" shrinkToFit="1"/>
      <protection locked="0"/>
    </xf>
    <xf numFmtId="0" fontId="48" fillId="0" borderId="136" xfId="41" applyFont="1" applyBorder="1" applyAlignment="1" applyProtection="1">
      <alignment vertical="center" wrapText="1" shrinkToFit="1"/>
      <protection locked="0"/>
    </xf>
    <xf numFmtId="0" fontId="49" fillId="0" borderId="136" xfId="41" applyFont="1" applyBorder="1" applyAlignment="1" applyProtection="1">
      <alignment vertical="center" shrinkToFit="1"/>
      <protection locked="0"/>
    </xf>
    <xf numFmtId="0" fontId="39" fillId="0" borderId="136" xfId="41" applyFont="1" applyBorder="1" applyAlignment="1" applyProtection="1">
      <alignment vertical="center" shrinkToFit="1"/>
      <protection locked="0"/>
    </xf>
    <xf numFmtId="0" fontId="48" fillId="0" borderId="136" xfId="41" applyFont="1" applyBorder="1" applyAlignment="1" applyProtection="1">
      <alignment horizontal="center" vertical="center"/>
      <protection locked="0"/>
    </xf>
    <xf numFmtId="0" fontId="48" fillId="0" borderId="136" xfId="41" applyFont="1" applyBorder="1" applyAlignment="1" applyProtection="1">
      <alignment horizontal="center" vertical="center" wrapText="1"/>
      <protection locked="0"/>
    </xf>
    <xf numFmtId="0" fontId="26" fillId="0" borderId="137" xfId="43" applyBorder="1" applyAlignment="1" applyProtection="1">
      <alignment horizontal="left" vertical="center" wrapText="1"/>
      <protection locked="0"/>
    </xf>
    <xf numFmtId="0" fontId="48" fillId="0" borderId="138" xfId="41" applyFont="1" applyFill="1" applyBorder="1" applyAlignment="1" applyProtection="1">
      <alignment vertical="center" wrapText="1"/>
      <protection locked="0"/>
    </xf>
    <xf numFmtId="177" fontId="39" fillId="0" borderId="36" xfId="41" applyNumberFormat="1" applyFont="1" applyFill="1" applyBorder="1" applyAlignment="1" applyProtection="1">
      <alignment horizontal="center" vertical="center" shrinkToFit="1"/>
      <protection locked="0"/>
    </xf>
    <xf numFmtId="49" fontId="48" fillId="0" borderId="36" xfId="41" applyNumberFormat="1" applyFont="1" applyFill="1" applyBorder="1" applyAlignment="1" applyProtection="1">
      <alignment horizontal="center" vertical="center" wrapText="1" shrinkToFit="1"/>
      <protection locked="0"/>
    </xf>
    <xf numFmtId="0" fontId="6" fillId="0" borderId="133" xfId="41" applyFont="1" applyBorder="1" applyAlignment="1" applyProtection="1">
      <alignment vertical="center" wrapText="1" shrinkToFit="1"/>
      <protection locked="0"/>
    </xf>
    <xf numFmtId="0" fontId="49" fillId="0" borderId="76" xfId="41" applyFont="1" applyBorder="1" applyAlignment="1" applyProtection="1">
      <alignment vertical="center" shrinkToFit="1"/>
      <protection locked="0"/>
    </xf>
    <xf numFmtId="0" fontId="39" fillId="0" borderId="75" xfId="41" applyFont="1" applyBorder="1" applyAlignment="1" applyProtection="1">
      <alignment vertical="center" shrinkToFit="1"/>
      <protection locked="0"/>
    </xf>
    <xf numFmtId="49" fontId="39" fillId="0" borderId="139" xfId="41" applyNumberFormat="1" applyFont="1" applyBorder="1" applyAlignment="1" applyProtection="1">
      <alignment horizontal="center" vertical="center" wrapText="1"/>
    </xf>
    <xf numFmtId="0" fontId="39" fillId="0" borderId="0" xfId="41" applyFont="1" applyAlignment="1" applyProtection="1">
      <alignment horizontal="left" vertical="center"/>
    </xf>
    <xf numFmtId="0" fontId="83" fillId="0" borderId="0" xfId="43" applyFont="1" applyAlignment="1" applyProtection="1">
      <alignment vertical="center"/>
    </xf>
    <xf numFmtId="0" fontId="26" fillId="0" borderId="0" xfId="43" applyBorder="1" applyAlignment="1" applyProtection="1">
      <alignment vertical="center"/>
    </xf>
    <xf numFmtId="0" fontId="0" fillId="0" borderId="63" xfId="0" applyBorder="1" applyAlignment="1">
      <alignment vertical="center" shrinkToFit="1"/>
    </xf>
    <xf numFmtId="0" fontId="2" fillId="0" borderId="63" xfId="173" applyFont="1" applyBorder="1">
      <alignment vertical="center"/>
    </xf>
    <xf numFmtId="0" fontId="2" fillId="26" borderId="63" xfId="173" quotePrefix="1" applyFont="1" applyFill="1" applyBorder="1" applyAlignment="1">
      <alignment horizontal="center" vertical="center"/>
    </xf>
    <xf numFmtId="49" fontId="2" fillId="0" borderId="63" xfId="173" applyNumberFormat="1" applyFont="1" applyBorder="1">
      <alignment vertical="center"/>
    </xf>
    <xf numFmtId="0" fontId="0" fillId="26" borderId="63" xfId="0" applyFont="1" applyFill="1" applyBorder="1" applyAlignment="1" applyProtection="1">
      <alignment horizontal="center" vertical="center"/>
      <protection hidden="1"/>
    </xf>
    <xf numFmtId="0" fontId="0" fillId="0" borderId="63" xfId="0" applyFont="1" applyBorder="1" applyAlignment="1" applyProtection="1">
      <alignment vertical="center"/>
      <protection hidden="1"/>
    </xf>
    <xf numFmtId="0" fontId="0" fillId="0" borderId="63" xfId="0" applyFont="1" applyBorder="1" applyAlignment="1" applyProtection="1">
      <alignment horizontal="left" vertical="center" shrinkToFit="1"/>
      <protection hidden="1"/>
    </xf>
    <xf numFmtId="0" fontId="0" fillId="0" borderId="63" xfId="0" applyBorder="1" applyAlignment="1" applyProtection="1">
      <alignment horizontal="left" vertical="center"/>
      <protection hidden="1"/>
    </xf>
    <xf numFmtId="0" fontId="0" fillId="0" borderId="63" xfId="0" applyBorder="1" applyAlignment="1" applyProtection="1">
      <alignment vertical="center"/>
      <protection hidden="1"/>
    </xf>
    <xf numFmtId="0" fontId="57" fillId="0" borderId="60" xfId="41" applyFont="1" applyBorder="1" applyAlignment="1" applyProtection="1">
      <alignment horizontal="center" vertical="center" shrinkToFit="1"/>
    </xf>
    <xf numFmtId="0" fontId="0" fillId="26" borderId="63" xfId="0" quotePrefix="1" applyFill="1" applyBorder="1" applyAlignment="1" applyProtection="1">
      <alignment horizontal="center" vertical="center"/>
      <protection hidden="1"/>
    </xf>
    <xf numFmtId="0" fontId="84" fillId="0" borderId="63" xfId="0" applyFont="1" applyBorder="1" applyAlignment="1" applyProtection="1">
      <alignment horizontal="left" vertical="center" shrinkToFit="1"/>
      <protection hidden="1"/>
    </xf>
    <xf numFmtId="0" fontId="0" fillId="0" borderId="63" xfId="0" quotePrefix="1" applyBorder="1" applyAlignment="1" applyProtection="1">
      <alignment vertical="center"/>
      <protection hidden="1"/>
    </xf>
    <xf numFmtId="0" fontId="0" fillId="0" borderId="63" xfId="0" applyBorder="1" applyAlignment="1" applyProtection="1">
      <alignment vertical="center" wrapText="1"/>
      <protection hidden="1"/>
    </xf>
    <xf numFmtId="0" fontId="39" fillId="29" borderId="46" xfId="41" applyFont="1" applyFill="1" applyBorder="1" applyAlignment="1" applyProtection="1">
      <alignment horizontal="center" vertical="center" shrinkToFit="1"/>
      <protection locked="0"/>
    </xf>
    <xf numFmtId="0" fontId="43" fillId="0" borderId="0" xfId="41" applyFont="1" applyAlignment="1" applyProtection="1">
      <alignment horizontal="left" vertical="center" wrapText="1"/>
      <protection hidden="1"/>
    </xf>
    <xf numFmtId="0" fontId="45" fillId="0" borderId="0" xfId="41" applyFont="1" applyBorder="1" applyAlignment="1" applyProtection="1">
      <alignment horizontal="left" vertical="center"/>
    </xf>
    <xf numFmtId="49" fontId="39" fillId="0" borderId="23" xfId="41" applyNumberFormat="1" applyFont="1" applyBorder="1" applyAlignment="1" applyProtection="1">
      <alignment horizontal="left" vertical="center" wrapText="1"/>
      <protection locked="0"/>
    </xf>
    <xf numFmtId="49" fontId="39" fillId="0" borderId="24" xfId="41" applyNumberFormat="1" applyFont="1" applyBorder="1" applyAlignment="1" applyProtection="1">
      <alignment horizontal="left" vertical="center" wrapText="1"/>
      <protection locked="0"/>
    </xf>
    <xf numFmtId="49" fontId="39" fillId="0" borderId="25" xfId="41" applyNumberFormat="1" applyFont="1" applyBorder="1" applyAlignment="1" applyProtection="1">
      <alignment horizontal="left" vertical="center" wrapText="1"/>
      <protection locked="0"/>
    </xf>
    <xf numFmtId="0" fontId="63" fillId="0" borderId="26" xfId="41" applyFont="1" applyBorder="1" applyAlignment="1" applyProtection="1">
      <alignment horizontal="center" vertical="center" wrapText="1"/>
    </xf>
    <xf numFmtId="0" fontId="63" fillId="0" borderId="24" xfId="41" applyFont="1" applyBorder="1" applyAlignment="1" applyProtection="1">
      <alignment horizontal="center" vertical="center" wrapText="1"/>
    </xf>
    <xf numFmtId="0" fontId="63" fillId="0" borderId="27" xfId="41" applyFont="1" applyBorder="1" applyAlignment="1" applyProtection="1">
      <alignment horizontal="center" vertical="center" wrapText="1"/>
    </xf>
    <xf numFmtId="0" fontId="50" fillId="0" borderId="0" xfId="41" applyFont="1" applyAlignment="1" applyProtection="1">
      <alignment horizontal="center" wrapText="1"/>
    </xf>
    <xf numFmtId="0" fontId="48" fillId="0" borderId="0" xfId="0" applyFont="1" applyAlignment="1" applyProtection="1">
      <alignment horizontal="center" wrapText="1"/>
    </xf>
    <xf numFmtId="0" fontId="48" fillId="0" borderId="64" xfId="0" applyFont="1" applyBorder="1" applyAlignment="1" applyProtection="1">
      <alignment horizontal="center" wrapText="1"/>
    </xf>
    <xf numFmtId="0" fontId="51" fillId="0" borderId="0" xfId="41" applyFont="1" applyAlignment="1" applyProtection="1">
      <alignment horizontal="center" wrapText="1"/>
    </xf>
    <xf numFmtId="49" fontId="52" fillId="0" borderId="35" xfId="41" applyNumberFormat="1" applyFont="1" applyBorder="1" applyAlignment="1" applyProtection="1">
      <alignment horizontal="left" vertical="center"/>
      <protection locked="0"/>
    </xf>
    <xf numFmtId="49" fontId="52" fillId="0" borderId="112" xfId="41" applyNumberFormat="1" applyFont="1" applyBorder="1" applyAlignment="1" applyProtection="1">
      <alignment horizontal="left" vertical="center"/>
      <protection locked="0"/>
    </xf>
    <xf numFmtId="0" fontId="39" fillId="0" borderId="80" xfId="41" applyFont="1" applyBorder="1" applyAlignment="1" applyProtection="1">
      <alignment horizontal="center" vertical="center"/>
    </xf>
    <xf numFmtId="0" fontId="39" fillId="0" borderId="81" xfId="41" applyFont="1" applyBorder="1" applyAlignment="1" applyProtection="1">
      <alignment horizontal="center" vertical="center"/>
    </xf>
    <xf numFmtId="49" fontId="52" fillId="0" borderId="113" xfId="41" applyNumberFormat="1" applyFont="1" applyBorder="1" applyAlignment="1" applyProtection="1">
      <alignment horizontal="center" vertical="center"/>
      <protection locked="0"/>
    </xf>
    <xf numFmtId="49" fontId="52" fillId="0" borderId="114" xfId="41" applyNumberFormat="1" applyFont="1" applyBorder="1" applyAlignment="1" applyProtection="1">
      <alignment horizontal="center" vertical="center"/>
      <protection locked="0"/>
    </xf>
    <xf numFmtId="49" fontId="48" fillId="0" borderId="22" xfId="41" applyNumberFormat="1" applyFont="1" applyBorder="1" applyAlignment="1" applyProtection="1">
      <alignment horizontal="left" vertical="center"/>
      <protection locked="0"/>
    </xf>
    <xf numFmtId="49" fontId="48" fillId="0" borderId="45" xfId="41" applyNumberFormat="1" applyFont="1" applyBorder="1" applyAlignment="1" applyProtection="1">
      <alignment horizontal="left" vertical="center"/>
      <protection locked="0"/>
    </xf>
    <xf numFmtId="49" fontId="48" fillId="0" borderId="44" xfId="41" applyNumberFormat="1" applyFont="1" applyBorder="1" applyAlignment="1" applyProtection="1">
      <alignment horizontal="left" vertical="center"/>
      <protection locked="0"/>
    </xf>
    <xf numFmtId="0" fontId="54" fillId="31" borderId="94" xfId="41" applyNumberFormat="1" applyFont="1" applyFill="1" applyBorder="1" applyAlignment="1" applyProtection="1">
      <alignment horizontal="left" vertical="center"/>
      <protection hidden="1"/>
    </xf>
    <xf numFmtId="0" fontId="54" fillId="31" borderId="92" xfId="41" applyNumberFormat="1" applyFont="1" applyFill="1" applyBorder="1" applyAlignment="1" applyProtection="1">
      <alignment horizontal="left" vertical="center"/>
      <protection hidden="1"/>
    </xf>
    <xf numFmtId="0" fontId="54" fillId="31" borderId="93" xfId="41" applyNumberFormat="1" applyFont="1" applyFill="1" applyBorder="1" applyAlignment="1" applyProtection="1">
      <alignment horizontal="left" vertical="center"/>
      <protection hidden="1"/>
    </xf>
    <xf numFmtId="0" fontId="47" fillId="0" borderId="13" xfId="0" applyFont="1" applyBorder="1" applyAlignment="1" applyProtection="1">
      <alignment horizontal="center" vertical="center" shrinkToFit="1"/>
    </xf>
    <xf numFmtId="0" fontId="47" fillId="0" borderId="86" xfId="0" applyFont="1" applyBorder="1" applyAlignment="1" applyProtection="1">
      <alignment horizontal="center" vertical="center" shrinkToFit="1"/>
    </xf>
    <xf numFmtId="0" fontId="47" fillId="0" borderId="43" xfId="0" applyFont="1" applyBorder="1" applyAlignment="1" applyProtection="1">
      <alignment horizontal="left" vertical="center" shrinkToFit="1"/>
      <protection locked="0"/>
    </xf>
    <xf numFmtId="0" fontId="47" fillId="0" borderId="13" xfId="0" applyFont="1" applyBorder="1" applyAlignment="1" applyProtection="1">
      <alignment horizontal="left" vertical="center" shrinkToFit="1"/>
      <protection locked="0"/>
    </xf>
    <xf numFmtId="0" fontId="46" fillId="0" borderId="0" xfId="41" applyFont="1" applyAlignment="1" applyProtection="1">
      <alignment vertical="center" wrapText="1"/>
    </xf>
    <xf numFmtId="0" fontId="48" fillId="0" borderId="0" xfId="41" applyFont="1" applyAlignment="1" applyProtection="1">
      <alignment vertical="center" wrapText="1"/>
    </xf>
    <xf numFmtId="0" fontId="50" fillId="0" borderId="0" xfId="41" applyFont="1" applyAlignment="1" applyProtection="1">
      <alignment horizontal="left" vertical="center" wrapText="1"/>
    </xf>
    <xf numFmtId="0" fontId="49" fillId="0" borderId="14" xfId="41" applyFont="1" applyBorder="1" applyAlignment="1" applyProtection="1">
      <alignment horizontal="left" vertical="center"/>
      <protection locked="0"/>
    </xf>
    <xf numFmtId="0" fontId="49" fillId="0" borderId="39" xfId="41" applyFont="1" applyBorder="1" applyAlignment="1" applyProtection="1">
      <alignment horizontal="left" vertical="center"/>
      <protection locked="0"/>
    </xf>
    <xf numFmtId="0" fontId="49" fillId="0" borderId="17" xfId="41" applyFont="1" applyBorder="1" applyAlignment="1" applyProtection="1">
      <alignment horizontal="left" vertical="center"/>
      <protection locked="0"/>
    </xf>
    <xf numFmtId="0" fontId="39" fillId="0" borderId="89" xfId="0" applyFont="1" applyBorder="1" applyAlignment="1" applyProtection="1">
      <alignment horizontal="left" vertical="center" shrinkToFit="1"/>
      <protection locked="0"/>
    </xf>
    <xf numFmtId="0" fontId="39" fillId="0" borderId="67" xfId="0" applyFont="1" applyBorder="1" applyAlignment="1" applyProtection="1">
      <alignment horizontal="left" vertical="center" shrinkToFit="1"/>
      <protection locked="0"/>
    </xf>
    <xf numFmtId="0" fontId="39" fillId="0" borderId="90" xfId="0" applyFont="1" applyBorder="1" applyAlignment="1" applyProtection="1">
      <alignment horizontal="left" vertical="center" shrinkToFit="1"/>
      <protection locked="0"/>
    </xf>
    <xf numFmtId="49" fontId="52" fillId="0" borderId="12" xfId="41" applyNumberFormat="1" applyFont="1" applyBorder="1" applyAlignment="1" applyProtection="1">
      <alignment horizontal="left" vertical="center" shrinkToFit="1"/>
      <protection locked="0"/>
    </xf>
    <xf numFmtId="49" fontId="52" fillId="0" borderId="13" xfId="41" applyNumberFormat="1" applyFont="1" applyBorder="1" applyAlignment="1" applyProtection="1">
      <alignment horizontal="left" vertical="center" shrinkToFit="1"/>
      <protection locked="0"/>
    </xf>
    <xf numFmtId="49" fontId="52" fillId="0" borderId="79" xfId="41" applyNumberFormat="1" applyFont="1" applyBorder="1" applyAlignment="1" applyProtection="1">
      <alignment horizontal="left" vertical="center" shrinkToFit="1"/>
      <protection locked="0"/>
    </xf>
    <xf numFmtId="49" fontId="52" fillId="0" borderId="14" xfId="41" applyNumberFormat="1" applyFont="1" applyBorder="1" applyAlignment="1" applyProtection="1">
      <alignment horizontal="left" vertical="center"/>
      <protection locked="0"/>
    </xf>
    <xf numFmtId="49" fontId="52" fillId="0" borderId="88" xfId="41" applyNumberFormat="1" applyFont="1" applyBorder="1" applyAlignment="1" applyProtection="1">
      <alignment horizontal="left" vertical="center"/>
      <protection locked="0"/>
    </xf>
    <xf numFmtId="0" fontId="39" fillId="0" borderId="41" xfId="41" applyFont="1" applyBorder="1" applyAlignment="1" applyProtection="1">
      <alignment horizontal="center" vertical="center" wrapText="1"/>
    </xf>
    <xf numFmtId="0" fontId="39" fillId="0" borderId="116" xfId="41" applyFont="1" applyBorder="1" applyAlignment="1" applyProtection="1">
      <alignment horizontal="center" vertical="center" wrapText="1"/>
    </xf>
    <xf numFmtId="49" fontId="47" fillId="0" borderId="87" xfId="41" applyNumberFormat="1" applyFont="1" applyBorder="1" applyAlignment="1" applyProtection="1">
      <alignment horizontal="left" vertical="center" wrapText="1" shrinkToFit="1"/>
      <protection locked="0"/>
    </xf>
    <xf numFmtId="49" fontId="47" fillId="0" borderId="13" xfId="41" applyNumberFormat="1" applyFont="1" applyBorder="1" applyAlignment="1" applyProtection="1">
      <alignment horizontal="left" vertical="center" wrapText="1" shrinkToFit="1"/>
      <protection locked="0"/>
    </xf>
    <xf numFmtId="49" fontId="47" fillId="0" borderId="79" xfId="41" applyNumberFormat="1" applyFont="1" applyBorder="1" applyAlignment="1" applyProtection="1">
      <alignment horizontal="left" vertical="center" wrapText="1" shrinkToFit="1"/>
      <protection locked="0"/>
    </xf>
    <xf numFmtId="49" fontId="39" fillId="0" borderId="22" xfId="41" applyNumberFormat="1" applyFont="1" applyBorder="1" applyAlignment="1" applyProtection="1">
      <alignment horizontal="center" vertical="center"/>
    </xf>
    <xf numFmtId="49" fontId="39" fillId="0" borderId="94" xfId="41" applyNumberFormat="1" applyFont="1" applyBorder="1" applyAlignment="1" applyProtection="1">
      <alignment horizontal="center" vertical="center"/>
    </xf>
    <xf numFmtId="0" fontId="46" fillId="0" borderId="65" xfId="41" applyFont="1" applyBorder="1" applyAlignment="1" applyProtection="1">
      <alignment horizontal="center" vertical="center"/>
    </xf>
    <xf numFmtId="0" fontId="0" fillId="0" borderId="58" xfId="0" applyBorder="1" applyAlignment="1" applyProtection="1">
      <alignment horizontal="center" vertical="center"/>
    </xf>
    <xf numFmtId="0" fontId="48" fillId="0" borderId="71" xfId="41" applyFont="1" applyBorder="1" applyAlignment="1" applyProtection="1">
      <alignment horizontal="left" vertical="center" wrapText="1"/>
      <protection locked="0"/>
    </xf>
    <xf numFmtId="0" fontId="48" fillId="0" borderId="66" xfId="41" applyFont="1" applyBorder="1" applyAlignment="1" applyProtection="1">
      <alignment horizontal="left" vertical="center" wrapText="1"/>
      <protection locked="0"/>
    </xf>
    <xf numFmtId="0" fontId="48" fillId="0" borderId="72" xfId="41" applyFont="1" applyBorder="1" applyAlignment="1" applyProtection="1">
      <alignment horizontal="left" vertical="center" wrapText="1"/>
      <protection locked="0"/>
    </xf>
    <xf numFmtId="0" fontId="26" fillId="0" borderId="0" xfId="43" quotePrefix="1" applyBorder="1" applyAlignment="1" applyProtection="1">
      <alignment vertical="center"/>
      <protection locked="0"/>
    </xf>
    <xf numFmtId="0" fontId="25" fillId="0" borderId="0" xfId="0" quotePrefix="1" applyFont="1" applyBorder="1" applyAlignment="1" applyProtection="1">
      <alignment vertical="center"/>
      <protection locked="0"/>
    </xf>
    <xf numFmtId="0" fontId="25" fillId="0" borderId="30" xfId="0" quotePrefix="1" applyFont="1" applyBorder="1" applyAlignment="1" applyProtection="1">
      <alignment vertical="center"/>
      <protection locked="0"/>
    </xf>
    <xf numFmtId="0" fontId="25" fillId="0" borderId="92" xfId="0" quotePrefix="1" applyFont="1" applyBorder="1" applyAlignment="1" applyProtection="1">
      <alignment vertical="center"/>
      <protection locked="0"/>
    </xf>
    <xf numFmtId="0" fontId="25" fillId="0" borderId="93" xfId="0" quotePrefix="1" applyFont="1" applyBorder="1" applyAlignment="1" applyProtection="1">
      <alignment vertical="center"/>
      <protection locked="0"/>
    </xf>
    <xf numFmtId="0" fontId="0" fillId="0" borderId="0" xfId="0" applyAlignment="1" applyProtection="1">
      <alignment horizontal="center" wrapText="1"/>
    </xf>
    <xf numFmtId="0" fontId="0" fillId="0" borderId="64" xfId="0" applyBorder="1" applyAlignment="1" applyProtection="1">
      <alignment horizontal="center" wrapText="1"/>
    </xf>
    <xf numFmtId="0" fontId="26" fillId="0" borderId="51" xfId="43" quotePrefix="1" applyBorder="1" applyAlignment="1" applyProtection="1">
      <alignment horizontal="left" vertical="center" shrinkToFit="1"/>
      <protection locked="0"/>
    </xf>
    <xf numFmtId="0" fontId="53" fillId="0" borderId="0" xfId="43" quotePrefix="1" applyFont="1" applyBorder="1" applyAlignment="1" applyProtection="1">
      <alignment horizontal="left" vertical="center" shrinkToFit="1"/>
      <protection locked="0"/>
    </xf>
    <xf numFmtId="0" fontId="53" fillId="0" borderId="30" xfId="43" quotePrefix="1" applyFont="1" applyBorder="1" applyAlignment="1" applyProtection="1">
      <alignment horizontal="left" vertical="center" shrinkToFit="1"/>
      <protection locked="0"/>
    </xf>
    <xf numFmtId="0" fontId="53" fillId="0" borderId="51" xfId="43" quotePrefix="1" applyFont="1" applyBorder="1" applyAlignment="1" applyProtection="1">
      <alignment horizontal="left" vertical="center" shrinkToFit="1"/>
      <protection locked="0"/>
    </xf>
    <xf numFmtId="0" fontId="39" fillId="0" borderId="50" xfId="41" applyFont="1" applyBorder="1" applyAlignment="1" applyProtection="1">
      <alignment horizontal="center" vertical="center" wrapText="1"/>
    </xf>
    <xf numFmtId="0" fontId="54" fillId="31" borderId="91" xfId="41" applyNumberFormat="1" applyFont="1" applyFill="1" applyBorder="1" applyAlignment="1" applyProtection="1">
      <alignment horizontal="left" vertical="center"/>
      <protection hidden="1"/>
    </xf>
    <xf numFmtId="49" fontId="39" fillId="0" borderId="53" xfId="41" applyNumberFormat="1" applyFont="1" applyBorder="1" applyAlignment="1" applyProtection="1">
      <alignment horizontal="center" vertical="center"/>
    </xf>
    <xf numFmtId="49" fontId="39" fillId="0" borderId="54" xfId="41" applyNumberFormat="1" applyFont="1" applyBorder="1" applyAlignment="1" applyProtection="1">
      <alignment horizontal="center" vertical="center"/>
    </xf>
    <xf numFmtId="49" fontId="48" fillId="0" borderId="55" xfId="41" applyNumberFormat="1" applyFont="1" applyBorder="1" applyAlignment="1" applyProtection="1">
      <alignment horizontal="left" vertical="center"/>
      <protection locked="0"/>
    </xf>
    <xf numFmtId="0" fontId="49" fillId="0" borderId="98" xfId="0" applyFont="1" applyBorder="1" applyAlignment="1" applyProtection="1">
      <alignment horizontal="center" vertical="center" shrinkToFit="1"/>
      <protection locked="0"/>
    </xf>
    <xf numFmtId="0" fontId="49" fillId="0" borderId="99" xfId="0" applyFont="1" applyBorder="1" applyAlignment="1" applyProtection="1">
      <alignment horizontal="center" vertical="center" shrinkToFit="1"/>
      <protection locked="0"/>
    </xf>
    <xf numFmtId="49" fontId="52" fillId="0" borderId="12" xfId="41" applyNumberFormat="1" applyFont="1" applyBorder="1" applyAlignment="1" applyProtection="1">
      <alignment horizontal="left" vertical="center" wrapText="1"/>
      <protection locked="0"/>
    </xf>
    <xf numFmtId="49" fontId="52" fillId="0" borderId="13" xfId="41" applyNumberFormat="1" applyFont="1" applyBorder="1" applyAlignment="1" applyProtection="1">
      <alignment horizontal="left" vertical="center" wrapText="1"/>
      <protection locked="0"/>
    </xf>
    <xf numFmtId="49" fontId="52" fillId="0" borderId="79" xfId="41" applyNumberFormat="1" applyFont="1" applyBorder="1" applyAlignment="1" applyProtection="1">
      <alignment horizontal="left" vertical="center" wrapText="1"/>
      <protection locked="0"/>
    </xf>
    <xf numFmtId="0" fontId="39" fillId="0" borderId="18" xfId="41" applyFont="1" applyBorder="1" applyAlignment="1" applyProtection="1">
      <alignment horizontal="center" vertical="center"/>
    </xf>
    <xf numFmtId="0" fontId="39" fillId="0" borderId="19" xfId="41" applyFont="1" applyBorder="1" applyAlignment="1" applyProtection="1">
      <alignment horizontal="center" vertical="center"/>
    </xf>
    <xf numFmtId="49" fontId="52" fillId="0" borderId="95" xfId="41" applyNumberFormat="1" applyFont="1" applyBorder="1" applyAlignment="1" applyProtection="1">
      <alignment horizontal="left" vertical="center"/>
      <protection locked="0"/>
    </xf>
    <xf numFmtId="49" fontId="52" fillId="0" borderId="96" xfId="41" applyNumberFormat="1" applyFont="1" applyBorder="1" applyAlignment="1" applyProtection="1">
      <alignment horizontal="left" vertical="center"/>
      <protection locked="0"/>
    </xf>
    <xf numFmtId="49" fontId="39" fillId="0" borderId="23" xfId="41" applyNumberFormat="1" applyFont="1" applyBorder="1" applyAlignment="1" applyProtection="1">
      <alignment horizontal="left" vertical="center" wrapText="1"/>
    </xf>
    <xf numFmtId="49" fontId="39" fillId="0" borderId="24" xfId="41" applyNumberFormat="1" applyFont="1" applyBorder="1" applyAlignment="1" applyProtection="1">
      <alignment horizontal="left" vertical="center" wrapText="1"/>
    </xf>
    <xf numFmtId="49" fontId="39" fillId="0" borderId="25" xfId="41" applyNumberFormat="1" applyFont="1" applyBorder="1" applyAlignment="1" applyProtection="1">
      <alignment horizontal="left" vertical="center" wrapText="1"/>
    </xf>
    <xf numFmtId="49" fontId="47" fillId="0" borderId="87" xfId="41" applyNumberFormat="1" applyFont="1" applyBorder="1" applyAlignment="1" applyProtection="1">
      <alignment horizontal="left" vertical="center" wrapText="1" shrinkToFit="1"/>
    </xf>
    <xf numFmtId="49" fontId="47" fillId="0" borderId="13" xfId="41" applyNumberFormat="1" applyFont="1" applyBorder="1" applyAlignment="1" applyProtection="1">
      <alignment horizontal="left" vertical="center" wrapText="1" shrinkToFit="1"/>
    </xf>
    <xf numFmtId="49" fontId="47" fillId="0" borderId="79" xfId="41" applyNumberFormat="1" applyFont="1" applyBorder="1" applyAlignment="1" applyProtection="1">
      <alignment horizontal="left" vertical="center" wrapText="1" shrinkToFit="1"/>
    </xf>
    <xf numFmtId="0" fontId="48" fillId="0" borderId="71" xfId="41" applyFont="1" applyBorder="1" applyAlignment="1" applyProtection="1">
      <alignment horizontal="left" vertical="center" wrapText="1"/>
    </xf>
    <xf numFmtId="0" fontId="48" fillId="0" borderId="66" xfId="41" applyFont="1" applyBorder="1" applyAlignment="1" applyProtection="1">
      <alignment horizontal="left" vertical="center" wrapText="1"/>
    </xf>
    <xf numFmtId="0" fontId="48" fillId="0" borderId="72" xfId="41" applyFont="1" applyBorder="1" applyAlignment="1" applyProtection="1">
      <alignment horizontal="left" vertical="center" wrapText="1"/>
    </xf>
    <xf numFmtId="0" fontId="49" fillId="0" borderId="14" xfId="41" applyFont="1" applyBorder="1" applyAlignment="1" applyProtection="1">
      <alignment horizontal="left" vertical="center"/>
    </xf>
    <xf numFmtId="0" fontId="49" fillId="0" borderId="39" xfId="41" applyFont="1" applyBorder="1" applyAlignment="1" applyProtection="1">
      <alignment horizontal="left" vertical="center"/>
    </xf>
    <xf numFmtId="0" fontId="49" fillId="0" borderId="17" xfId="41" applyFont="1" applyBorder="1" applyAlignment="1" applyProtection="1">
      <alignment horizontal="left" vertical="center"/>
    </xf>
    <xf numFmtId="0" fontId="39" fillId="0" borderId="89" xfId="0" applyFont="1" applyBorder="1" applyAlignment="1" applyProtection="1">
      <alignment horizontal="left" vertical="center" shrinkToFit="1"/>
    </xf>
    <xf numFmtId="0" fontId="39" fillId="0" borderId="67" xfId="0" applyFont="1" applyBorder="1" applyAlignment="1" applyProtection="1">
      <alignment horizontal="left" vertical="center" shrinkToFit="1"/>
    </xf>
    <xf numFmtId="0" fontId="39" fillId="0" borderId="90" xfId="0" applyFont="1" applyBorder="1" applyAlignment="1" applyProtection="1">
      <alignment horizontal="left" vertical="center" shrinkToFit="1"/>
    </xf>
    <xf numFmtId="49" fontId="52" fillId="0" borderId="14" xfId="41" applyNumberFormat="1" applyFont="1" applyBorder="1" applyAlignment="1" applyProtection="1">
      <alignment horizontal="left" vertical="center"/>
    </xf>
    <xf numFmtId="49" fontId="52" fillId="0" borderId="88" xfId="41" applyNumberFormat="1" applyFont="1" applyBorder="1" applyAlignment="1" applyProtection="1">
      <alignment horizontal="left" vertical="center"/>
    </xf>
    <xf numFmtId="0" fontId="25" fillId="0" borderId="0" xfId="0" quotePrefix="1" applyFont="1" applyBorder="1" applyAlignment="1" applyProtection="1">
      <alignment vertical="center"/>
    </xf>
    <xf numFmtId="0" fontId="25" fillId="0" borderId="30" xfId="0" quotePrefix="1" applyFont="1" applyBorder="1" applyAlignment="1" applyProtection="1">
      <alignment vertical="center"/>
    </xf>
    <xf numFmtId="0" fontId="25" fillId="0" borderId="92" xfId="0" quotePrefix="1" applyFont="1" applyBorder="1" applyAlignment="1" applyProtection="1">
      <alignment vertical="center"/>
    </xf>
    <xf numFmtId="0" fontId="25" fillId="0" borderId="93" xfId="0" quotePrefix="1" applyFont="1" applyBorder="1" applyAlignment="1" applyProtection="1">
      <alignment vertical="center"/>
    </xf>
    <xf numFmtId="49" fontId="52" fillId="0" borderId="12" xfId="41" applyNumberFormat="1" applyFont="1" applyBorder="1" applyAlignment="1" applyProtection="1">
      <alignment horizontal="left" vertical="center" shrinkToFit="1"/>
    </xf>
    <xf numFmtId="49" fontId="52" fillId="0" borderId="13" xfId="41" applyNumberFormat="1" applyFont="1" applyBorder="1" applyAlignment="1" applyProtection="1">
      <alignment horizontal="left" vertical="center" shrinkToFit="1"/>
    </xf>
    <xf numFmtId="49" fontId="52" fillId="0" borderId="79" xfId="41" applyNumberFormat="1" applyFont="1" applyBorder="1" applyAlignment="1" applyProtection="1">
      <alignment horizontal="left" vertical="center" shrinkToFit="1"/>
    </xf>
    <xf numFmtId="0" fontId="47" fillId="0" borderId="43" xfId="0" applyFont="1" applyBorder="1" applyAlignment="1" applyProtection="1">
      <alignment horizontal="left" vertical="center" shrinkToFit="1"/>
    </xf>
    <xf numFmtId="0" fontId="47" fillId="0" borderId="13" xfId="0" applyFont="1" applyBorder="1" applyAlignment="1" applyProtection="1">
      <alignment horizontal="left" vertical="center" shrinkToFit="1"/>
    </xf>
    <xf numFmtId="0" fontId="46" fillId="0" borderId="0" xfId="41" applyFont="1" applyAlignment="1">
      <alignment vertical="center" wrapText="1"/>
    </xf>
    <xf numFmtId="0" fontId="48" fillId="0" borderId="0" xfId="41" applyFont="1" applyAlignment="1">
      <alignment vertical="center" wrapText="1"/>
    </xf>
    <xf numFmtId="49" fontId="52" fillId="0" borderId="35" xfId="41" applyNumberFormat="1" applyFont="1" applyBorder="1" applyAlignment="1" applyProtection="1">
      <alignment horizontal="left" vertical="center"/>
    </xf>
    <xf numFmtId="49" fontId="52" fillId="0" borderId="112" xfId="41" applyNumberFormat="1" applyFont="1" applyBorder="1" applyAlignment="1" applyProtection="1">
      <alignment horizontal="left" vertical="center"/>
    </xf>
    <xf numFmtId="49" fontId="52" fillId="0" borderId="113" xfId="41" applyNumberFormat="1" applyFont="1" applyBorder="1" applyAlignment="1" applyProtection="1">
      <alignment horizontal="center" vertical="center"/>
    </xf>
    <xf numFmtId="49" fontId="52" fillId="0" borderId="114" xfId="41" applyNumberFormat="1" applyFont="1" applyBorder="1" applyAlignment="1" applyProtection="1">
      <alignment horizontal="center" vertical="center"/>
    </xf>
    <xf numFmtId="49" fontId="48" fillId="0" borderId="22" xfId="41" applyNumberFormat="1" applyFont="1" applyBorder="1" applyAlignment="1" applyProtection="1">
      <alignment horizontal="left" vertical="center"/>
    </xf>
    <xf numFmtId="49" fontId="48" fillId="0" borderId="45" xfId="41" applyNumberFormat="1" applyFont="1" applyBorder="1" applyAlignment="1" applyProtection="1">
      <alignment horizontal="left" vertical="center"/>
    </xf>
    <xf numFmtId="49" fontId="48" fillId="0" borderId="44" xfId="41" applyNumberFormat="1" applyFont="1" applyBorder="1" applyAlignment="1" applyProtection="1">
      <alignment horizontal="left" vertical="center"/>
    </xf>
  </cellXfs>
  <cellStyles count="175">
    <cellStyle name="20% - アクセント 1" xfId="1" builtinId="30" customBuiltin="1"/>
    <cellStyle name="20% - アクセント 1 2" xfId="46"/>
    <cellStyle name="20% - アクセント 1 3" xfId="132"/>
    <cellStyle name="20% - アクセント 1 4" xfId="108"/>
    <cellStyle name="20% - アクセント 2" xfId="2" builtinId="34" customBuiltin="1"/>
    <cellStyle name="20% - アクセント 2 2" xfId="47"/>
    <cellStyle name="20% - アクセント 2 3" xfId="138"/>
    <cellStyle name="20% - アクセント 2 4" xfId="112"/>
    <cellStyle name="20% - アクセント 3" xfId="3" builtinId="38" customBuiltin="1"/>
    <cellStyle name="20% - アクセント 3 2" xfId="48"/>
    <cellStyle name="20% - アクセント 3 3" xfId="137"/>
    <cellStyle name="20% - アクセント 3 4" xfId="116"/>
    <cellStyle name="20% - アクセント 4" xfId="4" builtinId="42" customBuiltin="1"/>
    <cellStyle name="20% - アクセント 4 2" xfId="49"/>
    <cellStyle name="20% - アクセント 4 3" xfId="136"/>
    <cellStyle name="20% - アクセント 4 4" xfId="120"/>
    <cellStyle name="20% - アクセント 5" xfId="5" builtinId="46" customBuiltin="1"/>
    <cellStyle name="20% - アクセント 5 2" xfId="50"/>
    <cellStyle name="20% - アクセント 5 3" xfId="135"/>
    <cellStyle name="20% - アクセント 5 4" xfId="124"/>
    <cellStyle name="20% - アクセント 6" xfId="6" builtinId="50" customBuiltin="1"/>
    <cellStyle name="20% - アクセント 6 2" xfId="51"/>
    <cellStyle name="20% - アクセント 6 3" xfId="133"/>
    <cellStyle name="20% - アクセント 6 4" xfId="128"/>
    <cellStyle name="40% - アクセント 1" xfId="7" builtinId="31" customBuiltin="1"/>
    <cellStyle name="40% - アクセント 1 2" xfId="52"/>
    <cellStyle name="40% - アクセント 1 3" xfId="131"/>
    <cellStyle name="40% - アクセント 1 4" xfId="109"/>
    <cellStyle name="40% - アクセント 2" xfId="8" builtinId="35" customBuiltin="1"/>
    <cellStyle name="40% - アクセント 2 2" xfId="53"/>
    <cellStyle name="40% - アクセント 2 3" xfId="139"/>
    <cellStyle name="40% - アクセント 2 4" xfId="113"/>
    <cellStyle name="40% - アクセント 3" xfId="9" builtinId="39" customBuiltin="1"/>
    <cellStyle name="40% - アクセント 3 2" xfId="54"/>
    <cellStyle name="40% - アクセント 3 3" xfId="140"/>
    <cellStyle name="40% - アクセント 3 4" xfId="117"/>
    <cellStyle name="40% - アクセント 4" xfId="10" builtinId="43" customBuiltin="1"/>
    <cellStyle name="40% - アクセント 4 2" xfId="55"/>
    <cellStyle name="40% - アクセント 4 3" xfId="141"/>
    <cellStyle name="40% - アクセント 4 4" xfId="121"/>
    <cellStyle name="40% - アクセント 5" xfId="11" builtinId="47" customBuiltin="1"/>
    <cellStyle name="40% - アクセント 5 2" xfId="56"/>
    <cellStyle name="40% - アクセント 5 3" xfId="142"/>
    <cellStyle name="40% - アクセント 5 4" xfId="125"/>
    <cellStyle name="40% - アクセント 6" xfId="12" builtinId="51" customBuiltin="1"/>
    <cellStyle name="40% - アクセント 6 2" xfId="57"/>
    <cellStyle name="40% - アクセント 6 3" xfId="143"/>
    <cellStyle name="40% - アクセント 6 4" xfId="129"/>
    <cellStyle name="60% - アクセント 1" xfId="13" builtinId="32" customBuiltin="1"/>
    <cellStyle name="60% - アクセント 1 2" xfId="58"/>
    <cellStyle name="60% - アクセント 1 3" xfId="144"/>
    <cellStyle name="60% - アクセント 1 4" xfId="110"/>
    <cellStyle name="60% - アクセント 2" xfId="14" builtinId="36" customBuiltin="1"/>
    <cellStyle name="60% - アクセント 2 2" xfId="59"/>
    <cellStyle name="60% - アクセント 2 3" xfId="145"/>
    <cellStyle name="60% - アクセント 2 4" xfId="114"/>
    <cellStyle name="60% - アクセント 3" xfId="15" builtinId="40" customBuiltin="1"/>
    <cellStyle name="60% - アクセント 3 2" xfId="60"/>
    <cellStyle name="60% - アクセント 3 3" xfId="146"/>
    <cellStyle name="60% - アクセント 3 4" xfId="118"/>
    <cellStyle name="60% - アクセント 4" xfId="16" builtinId="44" customBuiltin="1"/>
    <cellStyle name="60% - アクセント 4 2" xfId="61"/>
    <cellStyle name="60% - アクセント 4 3" xfId="147"/>
    <cellStyle name="60% - アクセント 4 4" xfId="122"/>
    <cellStyle name="60% - アクセント 5" xfId="17" builtinId="48" customBuiltin="1"/>
    <cellStyle name="60% - アクセント 5 2" xfId="62"/>
    <cellStyle name="60% - アクセント 5 3" xfId="148"/>
    <cellStyle name="60% - アクセント 5 4" xfId="126"/>
    <cellStyle name="60% - アクセント 6" xfId="18" builtinId="52" customBuiltin="1"/>
    <cellStyle name="60% - アクセント 6 2" xfId="63"/>
    <cellStyle name="60% - アクセント 6 3" xfId="149"/>
    <cellStyle name="60% - アクセント 6 4" xfId="130"/>
    <cellStyle name="アクセント 1" xfId="19" builtinId="29" customBuiltin="1"/>
    <cellStyle name="アクセント 1 2" xfId="64"/>
    <cellStyle name="アクセント 1 3" xfId="150"/>
    <cellStyle name="アクセント 1 4" xfId="107"/>
    <cellStyle name="アクセント 2" xfId="20" builtinId="33" customBuiltin="1"/>
    <cellStyle name="アクセント 2 2" xfId="65"/>
    <cellStyle name="アクセント 2 3" xfId="151"/>
    <cellStyle name="アクセント 2 4" xfId="111"/>
    <cellStyle name="アクセント 3" xfId="21" builtinId="37" customBuiltin="1"/>
    <cellStyle name="アクセント 3 2" xfId="66"/>
    <cellStyle name="アクセント 3 3" xfId="152"/>
    <cellStyle name="アクセント 3 4" xfId="115"/>
    <cellStyle name="アクセント 4" xfId="22" builtinId="41" customBuiltin="1"/>
    <cellStyle name="アクセント 4 2" xfId="67"/>
    <cellStyle name="アクセント 4 3" xfId="153"/>
    <cellStyle name="アクセント 4 4" xfId="119"/>
    <cellStyle name="アクセント 5" xfId="23" builtinId="45" customBuiltin="1"/>
    <cellStyle name="アクセント 5 2" xfId="68"/>
    <cellStyle name="アクセント 5 3" xfId="154"/>
    <cellStyle name="アクセント 5 4" xfId="123"/>
    <cellStyle name="アクセント 6" xfId="24" builtinId="49" customBuiltin="1"/>
    <cellStyle name="アクセント 6 2" xfId="69"/>
    <cellStyle name="アクセント 6 3" xfId="155"/>
    <cellStyle name="アクセント 6 4" xfId="127"/>
    <cellStyle name="タイトル" xfId="25" builtinId="15" customBuiltin="1"/>
    <cellStyle name="タイトル 2" xfId="70"/>
    <cellStyle name="タイトル 3" xfId="156"/>
    <cellStyle name="タイトル 4" xfId="90"/>
    <cellStyle name="チェック セル" xfId="26" builtinId="23" customBuiltin="1"/>
    <cellStyle name="チェック セル 2" xfId="71"/>
    <cellStyle name="チェック セル 3" xfId="157"/>
    <cellStyle name="チェック セル 4" xfId="102"/>
    <cellStyle name="どちらでもない" xfId="27" builtinId="28" customBuiltin="1"/>
    <cellStyle name="どちらでもない 2" xfId="72"/>
    <cellStyle name="どちらでもない 3" xfId="158"/>
    <cellStyle name="どちらでもない 4" xfId="97"/>
    <cellStyle name="ハイパーリンク" xfId="43" builtinId="8"/>
    <cellStyle name="ハイパーリンク 2" xfId="88"/>
    <cellStyle name="メモ" xfId="28" builtinId="10" customBuiltin="1"/>
    <cellStyle name="メモ 2" xfId="73"/>
    <cellStyle name="メモ 3" xfId="159"/>
    <cellStyle name="メモ 4" xfId="104"/>
    <cellStyle name="リンク セル" xfId="29" builtinId="24" customBuiltin="1"/>
    <cellStyle name="リンク セル 2" xfId="74"/>
    <cellStyle name="リンク セル 3" xfId="160"/>
    <cellStyle name="リンク セル 4" xfId="101"/>
    <cellStyle name="悪い" xfId="30" builtinId="27" customBuiltin="1"/>
    <cellStyle name="悪い 2" xfId="75"/>
    <cellStyle name="悪い 3" xfId="161"/>
    <cellStyle name="悪い 4" xfId="96"/>
    <cellStyle name="計算" xfId="31" builtinId="22" customBuiltin="1"/>
    <cellStyle name="計算 2" xfId="76"/>
    <cellStyle name="計算 3" xfId="162"/>
    <cellStyle name="計算 4" xfId="100"/>
    <cellStyle name="警告文" xfId="32" builtinId="11" customBuiltin="1"/>
    <cellStyle name="警告文 2" xfId="77"/>
    <cellStyle name="警告文 3" xfId="163"/>
    <cellStyle name="警告文 4" xfId="103"/>
    <cellStyle name="見出し 1" xfId="33" builtinId="16" customBuiltin="1"/>
    <cellStyle name="見出し 1 2" xfId="78"/>
    <cellStyle name="見出し 1 3" xfId="164"/>
    <cellStyle name="見出し 1 4" xfId="91"/>
    <cellStyle name="見出し 2" xfId="34" builtinId="17" customBuiltin="1"/>
    <cellStyle name="見出し 2 2" xfId="79"/>
    <cellStyle name="見出し 2 3" xfId="165"/>
    <cellStyle name="見出し 2 4" xfId="92"/>
    <cellStyle name="見出し 3" xfId="35" builtinId="18" customBuiltin="1"/>
    <cellStyle name="見出し 3 2" xfId="80"/>
    <cellStyle name="見出し 3 3" xfId="166"/>
    <cellStyle name="見出し 3 4" xfId="93"/>
    <cellStyle name="見出し 4" xfId="36" builtinId="19" customBuiltin="1"/>
    <cellStyle name="見出し 4 2" xfId="81"/>
    <cellStyle name="見出し 4 3" xfId="167"/>
    <cellStyle name="見出し 4 4" xfId="94"/>
    <cellStyle name="集計" xfId="37" builtinId="25" customBuiltin="1"/>
    <cellStyle name="集計 2" xfId="82"/>
    <cellStyle name="集計 3" xfId="168"/>
    <cellStyle name="集計 4" xfId="106"/>
    <cellStyle name="出力" xfId="38" builtinId="21" customBuiltin="1"/>
    <cellStyle name="出力 2" xfId="83"/>
    <cellStyle name="出力 3" xfId="169"/>
    <cellStyle name="出力 4" xfId="99"/>
    <cellStyle name="説明文" xfId="39" builtinId="53" customBuiltin="1"/>
    <cellStyle name="説明文 2" xfId="84"/>
    <cellStyle name="説明文 3" xfId="170"/>
    <cellStyle name="説明文 4" xfId="105"/>
    <cellStyle name="入力" xfId="40" builtinId="20" customBuiltin="1"/>
    <cellStyle name="入力 2" xfId="85"/>
    <cellStyle name="入力 3" xfId="171"/>
    <cellStyle name="入力 4" xfId="98"/>
    <cellStyle name="標準" xfId="0" builtinId="0"/>
    <cellStyle name="標準 2" xfId="45"/>
    <cellStyle name="標準 3" xfId="44"/>
    <cellStyle name="標準 3 2" xfId="173"/>
    <cellStyle name="標準 4" xfId="87"/>
    <cellStyle name="標準 4 2" xfId="174"/>
    <cellStyle name="標準 5" xfId="134"/>
    <cellStyle name="標準 6" xfId="89"/>
    <cellStyle name="標準_2007seminar-schedule" xfId="41"/>
    <cellStyle name="良い" xfId="42" builtinId="26" customBuiltin="1"/>
    <cellStyle name="良い 2" xfId="86"/>
    <cellStyle name="良い 3" xfId="172"/>
    <cellStyle name="良い 4" xfId="9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0000FF"/>
      <color rgb="FF66FFFF"/>
      <color rgb="FFCCFFFF"/>
      <color rgb="FFCE5C50"/>
      <color rgb="FFB6736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W$3" lockText="1" noThreeD="1"/>
</file>

<file path=xl/ctrlProps/ctrlProp2.xml><?xml version="1.0" encoding="utf-8"?>
<formControlPr xmlns="http://schemas.microsoft.com/office/spreadsheetml/2009/9/main" objectType="CheckBox" fmlaLink="$S$3" lockText="1" noThreeD="1"/>
</file>

<file path=xl/ctrlProps/ctrlProp3.xml><?xml version="1.0" encoding="utf-8"?>
<formControlPr xmlns="http://schemas.microsoft.com/office/spreadsheetml/2009/9/main" objectType="CheckBox" fmlaLink="$W$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952501</xdr:colOff>
      <xdr:row>0</xdr:row>
      <xdr:rowOff>140494</xdr:rowOff>
    </xdr:from>
    <xdr:to>
      <xdr:col>5</xdr:col>
      <xdr:colOff>4191001</xdr:colOff>
      <xdr:row>0</xdr:row>
      <xdr:rowOff>1154907</xdr:rowOff>
    </xdr:to>
    <xdr:sp macro="" textlink="">
      <xdr:nvSpPr>
        <xdr:cNvPr id="2" name="下矢印吹き出し 1">
          <a:extLst>
            <a:ext uri="{FF2B5EF4-FFF2-40B4-BE49-F238E27FC236}">
              <a16:creationId xmlns="" xmlns:a16="http://schemas.microsoft.com/office/drawing/2014/main" id="{00000000-0008-0000-0000-000002000000}"/>
            </a:ext>
          </a:extLst>
        </xdr:cNvPr>
        <xdr:cNvSpPr/>
      </xdr:nvSpPr>
      <xdr:spPr>
        <a:xfrm>
          <a:off x="5536407" y="140494"/>
          <a:ext cx="3238500" cy="1014413"/>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セミナー名で検索！</a:t>
          </a:r>
        </a:p>
      </xdr:txBody>
    </xdr:sp>
    <xdr:clientData/>
  </xdr:twoCellAnchor>
  <xdr:twoCellAnchor>
    <xdr:from>
      <xdr:col>1</xdr:col>
      <xdr:colOff>64313</xdr:colOff>
      <xdr:row>0</xdr:row>
      <xdr:rowOff>112058</xdr:rowOff>
    </xdr:from>
    <xdr:to>
      <xdr:col>5</xdr:col>
      <xdr:colOff>190499</xdr:colOff>
      <xdr:row>0</xdr:row>
      <xdr:rowOff>925044</xdr:rowOff>
    </xdr:to>
    <xdr:sp macro="" textlink="">
      <xdr:nvSpPr>
        <xdr:cNvPr id="3" name="角丸四角形吹き出し 2">
          <a:extLst>
            <a:ext uri="{FF2B5EF4-FFF2-40B4-BE49-F238E27FC236}">
              <a16:creationId xmlns="" xmlns:a16="http://schemas.microsoft.com/office/drawing/2014/main" id="{00000000-0008-0000-0000-000003000000}"/>
            </a:ext>
          </a:extLst>
        </xdr:cNvPr>
        <xdr:cNvSpPr/>
      </xdr:nvSpPr>
      <xdr:spPr>
        <a:xfrm>
          <a:off x="64313" y="112058"/>
          <a:ext cx="2909143" cy="812986"/>
        </a:xfrm>
        <a:prstGeom prst="wedgeRoundRectCallout">
          <a:avLst>
            <a:gd name="adj1" fmla="val -8952"/>
            <a:gd name="adj2" fmla="val 6089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latin typeface="HGPｺﾞｼｯｸE" panose="020B0900000000000000" pitchFamily="50" charset="-128"/>
              <a:ea typeface="HGPｺﾞｼｯｸE" panose="020B0900000000000000" pitchFamily="50" charset="-128"/>
            </a:rPr>
            <a:t>ここを</a:t>
          </a:r>
          <a:r>
            <a:rPr kumimoji="1" lang="ja-JP" altLang="en-US" sz="1600" b="1">
              <a:solidFill>
                <a:srgbClr val="FF0000"/>
              </a:solidFill>
              <a:latin typeface="HGPｺﾞｼｯｸE" panose="020B0900000000000000" pitchFamily="50" charset="-128"/>
              <a:ea typeface="HGPｺﾞｼｯｸE" panose="020B0900000000000000" pitchFamily="50" charset="-128"/>
            </a:rPr>
            <a:t>申込書</a:t>
          </a:r>
          <a:r>
            <a:rPr kumimoji="1" lang="ja-JP" altLang="en-US" sz="1100" b="1">
              <a:solidFill>
                <a:srgbClr val="FF0000"/>
              </a:solidFill>
              <a:latin typeface="HGPｺﾞｼｯｸE" panose="020B0900000000000000" pitchFamily="50" charset="-128"/>
              <a:ea typeface="HGPｺﾞｼｯｸE" panose="020B0900000000000000" pitchFamily="50" charset="-128"/>
            </a:rPr>
            <a:t>に入力！</a:t>
          </a:r>
          <a:endParaRPr kumimoji="1" lang="en-US" altLang="ja-JP" sz="1100" b="0">
            <a:solidFill>
              <a:srgbClr val="FF0000"/>
            </a:solidFill>
            <a:latin typeface="HGPｺﾞｼｯｸE" panose="020B0900000000000000" pitchFamily="50" charset="-128"/>
            <a:ea typeface="HGPｺﾞｼｯｸE" panose="020B0900000000000000" pitchFamily="50" charset="-128"/>
          </a:endParaRPr>
        </a:p>
        <a:p>
          <a:pPr algn="l"/>
          <a:r>
            <a:rPr kumimoji="1" lang="ja-JP" altLang="en-US" sz="1100" b="0">
              <a:solidFill>
                <a:schemeClr val="tx1"/>
              </a:solidFill>
              <a:latin typeface="HGPｺﾞｼｯｸE" panose="020B0900000000000000" pitchFamily="50" charset="-128"/>
              <a:ea typeface="HGPｺﾞｼｯｸE" panose="020B0900000000000000" pitchFamily="50" charset="-128"/>
            </a:rPr>
            <a:t>「</a:t>
          </a:r>
          <a:r>
            <a:rPr kumimoji="1" lang="en-US" altLang="ja-JP" sz="1100" b="0">
              <a:solidFill>
                <a:schemeClr val="tx1"/>
              </a:solidFill>
              <a:latin typeface="HGPｺﾞｼｯｸE" panose="020B0900000000000000" pitchFamily="50" charset="-128"/>
              <a:ea typeface="HGPｺﾞｼｯｸE" panose="020B0900000000000000" pitchFamily="50" charset="-128"/>
            </a:rPr>
            <a:t>2020</a:t>
          </a:r>
          <a:r>
            <a:rPr kumimoji="1" lang="ja-JP" altLang="en-US" sz="1100" b="0">
              <a:solidFill>
                <a:schemeClr val="tx1"/>
              </a:solidFill>
              <a:latin typeface="HGPｺﾞｼｯｸE" panose="020B0900000000000000" pitchFamily="50" charset="-128"/>
              <a:ea typeface="HGPｺﾞｼｯｸE" panose="020B0900000000000000" pitchFamily="50" charset="-128"/>
            </a:rPr>
            <a:t>参加申込書」シートの左側</a:t>
          </a:r>
          <a:endParaRPr kumimoji="1" lang="en-US" altLang="ja-JP" sz="1100" b="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1100" b="0">
              <a:solidFill>
                <a:schemeClr val="tx1"/>
              </a:solidFill>
              <a:latin typeface="HGPｺﾞｼｯｸE" panose="020B0900000000000000" pitchFamily="50" charset="-128"/>
              <a:ea typeface="HGPｺﾞｼｯｸE" panose="020B0900000000000000" pitchFamily="50" charset="-128"/>
            </a:rPr>
            <a:t>黄色の網掛けにご入力ください</a:t>
          </a:r>
        </a:p>
      </xdr:txBody>
    </xdr:sp>
    <xdr:clientData/>
  </xdr:twoCellAnchor>
  <xdr:twoCellAnchor>
    <xdr:from>
      <xdr:col>8</xdr:col>
      <xdr:colOff>1</xdr:colOff>
      <xdr:row>0</xdr:row>
      <xdr:rowOff>0</xdr:rowOff>
    </xdr:from>
    <xdr:to>
      <xdr:col>13</xdr:col>
      <xdr:colOff>179294</xdr:colOff>
      <xdr:row>28</xdr:row>
      <xdr:rowOff>133070</xdr:rowOff>
    </xdr:to>
    <xdr:sp macro="" textlink="">
      <xdr:nvSpPr>
        <xdr:cNvPr id="4" name="線吹き出し 1 (枠付き) 3">
          <a:extLst>
            <a:ext uri="{FF2B5EF4-FFF2-40B4-BE49-F238E27FC236}">
              <a16:creationId xmlns="" xmlns:a16="http://schemas.microsoft.com/office/drawing/2014/main" id="{00000000-0008-0000-0000-000004000000}"/>
            </a:ext>
          </a:extLst>
        </xdr:cNvPr>
        <xdr:cNvSpPr/>
      </xdr:nvSpPr>
      <xdr:spPr>
        <a:xfrm>
          <a:off x="10634383" y="0"/>
          <a:ext cx="4773705" cy="5545511"/>
        </a:xfrm>
        <a:prstGeom prst="borderCallout1">
          <a:avLst>
            <a:gd name="adj1" fmla="val 6359"/>
            <a:gd name="adj2" fmla="val -1147"/>
            <a:gd name="adj3" fmla="val 6615"/>
            <a:gd name="adj4" fmla="val -56802"/>
          </a:avLst>
        </a:prstGeom>
        <a:noFill/>
        <a:ln>
          <a:solidFill>
            <a:schemeClr val="accent6">
              <a:lumMod val="75000"/>
            </a:schemeClr>
          </a:solidFill>
          <a:headEnd type="stealt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201707</xdr:colOff>
      <xdr:row>0</xdr:row>
      <xdr:rowOff>156882</xdr:rowOff>
    </xdr:from>
    <xdr:to>
      <xdr:col>12</xdr:col>
      <xdr:colOff>789456</xdr:colOff>
      <xdr:row>21</xdr:row>
      <xdr:rowOff>126723</xdr:rowOff>
    </xdr:to>
    <xdr:pic>
      <xdr:nvPicPr>
        <xdr:cNvPr id="6" name="図 5">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36089" y="156882"/>
          <a:ext cx="4263278" cy="5117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xdr:row>
          <xdr:rowOff>200025</xdr:rowOff>
        </xdr:from>
        <xdr:to>
          <xdr:col>11</xdr:col>
          <xdr:colOff>19050</xdr:colOff>
          <xdr:row>2</xdr:row>
          <xdr:rowOff>114300</xdr:rowOff>
        </xdr:to>
        <xdr:sp macro="" textlink="">
          <xdr:nvSpPr>
            <xdr:cNvPr id="43010" name="Check Box 2" hidden="1">
              <a:extLst>
                <a:ext uri="{63B3BB69-23CF-44E3-9099-C40C66FF867C}">
                  <a14:compatExt spid="_x0000_s43010"/>
                </a:ext>
                <a:ext uri="{FF2B5EF4-FFF2-40B4-BE49-F238E27FC236}">
                  <a16:creationId xmlns=""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30307</xdr:colOff>
      <xdr:row>1</xdr:row>
      <xdr:rowOff>150668</xdr:rowOff>
    </xdr:from>
    <xdr:to>
      <xdr:col>15</xdr:col>
      <xdr:colOff>2598</xdr:colOff>
      <xdr:row>2</xdr:row>
      <xdr:rowOff>107372</xdr:rowOff>
    </xdr:to>
    <xdr:sp macro="" textlink="">
      <xdr:nvSpPr>
        <xdr:cNvPr id="4" name="Text Box 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659207" y="379268"/>
          <a:ext cx="5287241" cy="213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一括申込制度割引（</a:t>
          </a: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名様以上）を利用する　</a:t>
          </a:r>
          <a:r>
            <a:rPr lang="en-US"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※10</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名様未満の場合は適用さ</a:t>
          </a:r>
          <a:r>
            <a:rPr lang="ja-JP" altLang="en-US"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れ</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ません</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1108364</xdr:colOff>
      <xdr:row>113</xdr:row>
      <xdr:rowOff>2</xdr:rowOff>
    </xdr:from>
    <xdr:to>
      <xdr:col>20</xdr:col>
      <xdr:colOff>848590</xdr:colOff>
      <xdr:row>114</xdr:row>
      <xdr:rowOff>95250</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7680614" y="7637320"/>
          <a:ext cx="5316681" cy="27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11</xdr:col>
      <xdr:colOff>337702</xdr:colOff>
      <xdr:row>0</xdr:row>
      <xdr:rowOff>8660</xdr:rowOff>
    </xdr:from>
    <xdr:to>
      <xdr:col>15</xdr:col>
      <xdr:colOff>709179</xdr:colOff>
      <xdr:row>1</xdr:row>
      <xdr:rowOff>138546</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2966602" y="8660"/>
          <a:ext cx="5686427" cy="35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2020</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11</xdr:col>
      <xdr:colOff>13856</xdr:colOff>
      <xdr:row>0</xdr:row>
      <xdr:rowOff>103909</xdr:rowOff>
    </xdr:from>
    <xdr:to>
      <xdr:col>11</xdr:col>
      <xdr:colOff>316922</xdr:colOff>
      <xdr:row>1</xdr:row>
      <xdr:rowOff>155864</xdr:rowOff>
    </xdr:to>
    <xdr:sp macro="" textlink="">
      <xdr:nvSpPr>
        <xdr:cNvPr id="8" name="Text Box 5">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642756" y="103909"/>
          <a:ext cx="303066" cy="280555"/>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9</xdr:col>
      <xdr:colOff>8661</xdr:colOff>
      <xdr:row>113</xdr:row>
      <xdr:rowOff>25976</xdr:rowOff>
    </xdr:from>
    <xdr:to>
      <xdr:col>14</xdr:col>
      <xdr:colOff>1099705</xdr:colOff>
      <xdr:row>115</xdr:row>
      <xdr:rowOff>152400</xdr:rowOff>
    </xdr:to>
    <xdr:sp macro="" textlink="">
      <xdr:nvSpPr>
        <xdr:cNvPr id="9" name="Rectangle 8">
          <a:extLst>
            <a:ext uri="{FF2B5EF4-FFF2-40B4-BE49-F238E27FC236}">
              <a16:creationId xmlns="" xmlns:a16="http://schemas.microsoft.com/office/drawing/2014/main" id="{00000000-0008-0000-0100-000009000000}"/>
            </a:ext>
          </a:extLst>
        </xdr:cNvPr>
        <xdr:cNvSpPr>
          <a:spLocks noChangeArrowheads="1"/>
        </xdr:cNvSpPr>
      </xdr:nvSpPr>
      <xdr:spPr bwMode="auto">
        <a:xfrm>
          <a:off x="1675536" y="54337526"/>
          <a:ext cx="5824969" cy="736024"/>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＊本学の公開セミナーのほとんどはグループ演習等を交えた体験型セミナーであるため、上記でご記入をいただいたご参加者の企業名とお名前を掲載した参加者名札の着用をお願いして</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研修効果の促進を図っております。ご了承のうえお申し込みください。お差し支えがある場合は、事前にお申し出ください。</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＊参加者の年齢・性別は、研修時のグループ編成などの参考にさせていただいております。</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600">
              <a:effectLst/>
              <a:latin typeface="Meiryo UI" panose="020B0604030504040204" pitchFamily="50" charset="-128"/>
              <a:ea typeface="Meiryo UI" panose="020B0604030504040204" pitchFamily="50" charset="-128"/>
              <a:cs typeface="+mn-cs"/>
            </a:rPr>
            <a:t>＊本学のセミナーでは内容、進め方、講師、セミナー品質評価のため第三者によるオブザーブ（見学）が入る場合がございます。ご同意の上お申し込みください。</a:t>
          </a:r>
          <a:endParaRPr lang="ja-JP" altLang="ja-JP" sz="600">
            <a:effectLst/>
            <a:latin typeface="Meiryo UI" panose="020B0604030504040204" pitchFamily="50" charset="-128"/>
            <a:ea typeface="Meiryo UI" panose="020B0604030504040204" pitchFamily="50" charset="-128"/>
          </a:endParaRPr>
        </a:p>
      </xdr:txBody>
    </xdr:sp>
    <xdr:clientData/>
  </xdr:twoCellAnchor>
  <xdr:twoCellAnchor>
    <xdr:from>
      <xdr:col>16</xdr:col>
      <xdr:colOff>727364</xdr:colOff>
      <xdr:row>114</xdr:row>
      <xdr:rowOff>60615</xdr:rowOff>
    </xdr:from>
    <xdr:to>
      <xdr:col>17</xdr:col>
      <xdr:colOff>259773</xdr:colOff>
      <xdr:row>115</xdr:row>
      <xdr:rowOff>0</xdr:rowOff>
    </xdr:to>
    <xdr:sp macro="" textlink="">
      <xdr:nvSpPr>
        <xdr:cNvPr id="14" name="テキスト ボックス 13">
          <a:extLst>
            <a:ext uri="{FF2B5EF4-FFF2-40B4-BE49-F238E27FC236}">
              <a16:creationId xmlns="" xmlns:a16="http://schemas.microsoft.com/office/drawing/2014/main" id="{00000000-0008-0000-0100-00000E000000}"/>
            </a:ext>
          </a:extLst>
        </xdr:cNvPr>
        <xdr:cNvSpPr txBox="1"/>
      </xdr:nvSpPr>
      <xdr:spPr>
        <a:xfrm>
          <a:off x="10079182" y="7879774"/>
          <a:ext cx="770659" cy="2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1133475</xdr:colOff>
      <xdr:row>114</xdr:row>
      <xdr:rowOff>71870</xdr:rowOff>
    </xdr:from>
    <xdr:to>
      <xdr:col>15</xdr:col>
      <xdr:colOff>137680</xdr:colOff>
      <xdr:row>114</xdr:row>
      <xdr:rowOff>322984</xdr:rowOff>
    </xdr:to>
    <xdr:sp macro="" textlink="">
      <xdr:nvSpPr>
        <xdr:cNvPr id="15" name="テキスト ボックス 14">
          <a:extLst>
            <a:ext uri="{FF2B5EF4-FFF2-40B4-BE49-F238E27FC236}">
              <a16:creationId xmlns="" xmlns:a16="http://schemas.microsoft.com/office/drawing/2014/main" id="{00000000-0008-0000-0100-00000F000000}"/>
            </a:ext>
          </a:extLst>
        </xdr:cNvPr>
        <xdr:cNvSpPr txBox="1"/>
      </xdr:nvSpPr>
      <xdr:spPr>
        <a:xfrm>
          <a:off x="7534275" y="54640595"/>
          <a:ext cx="547255"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xdr:row>
          <xdr:rowOff>200025</xdr:rowOff>
        </xdr:from>
        <xdr:to>
          <xdr:col>7</xdr:col>
          <xdr:colOff>19050</xdr:colOff>
          <xdr:row>2</xdr:row>
          <xdr:rowOff>114300</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1</xdr:row>
      <xdr:rowOff>164522</xdr:rowOff>
    </xdr:from>
    <xdr:to>
      <xdr:col>10</xdr:col>
      <xdr:colOff>1515341</xdr:colOff>
      <xdr:row>2</xdr:row>
      <xdr:rowOff>121226</xdr:rowOff>
    </xdr:to>
    <xdr:sp macro="" textlink="">
      <xdr:nvSpPr>
        <xdr:cNvPr id="8" name="Text Box 4">
          <a:extLst>
            <a:ext uri="{FF2B5EF4-FFF2-40B4-BE49-F238E27FC236}">
              <a16:creationId xmlns="" xmlns:a16="http://schemas.microsoft.com/office/drawing/2014/main" id="{00000000-0008-0000-0200-000008000000}"/>
            </a:ext>
          </a:extLst>
        </xdr:cNvPr>
        <xdr:cNvSpPr txBox="1">
          <a:spLocks noChangeArrowheads="1"/>
        </xdr:cNvSpPr>
      </xdr:nvSpPr>
      <xdr:spPr bwMode="auto">
        <a:xfrm>
          <a:off x="1177636" y="389658"/>
          <a:ext cx="5290705" cy="216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一括申込制度割引（</a:t>
          </a: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名様以上）を活用する　</a:t>
          </a:r>
          <a:r>
            <a:rPr lang="en-US"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※10</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名様未満の場合は適用さ</a:t>
          </a:r>
          <a:r>
            <a:rPr lang="ja-JP" altLang="en-US"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れ</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ません</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1220929</xdr:colOff>
      <xdr:row>113</xdr:row>
      <xdr:rowOff>0</xdr:rowOff>
    </xdr:from>
    <xdr:to>
      <xdr:col>16</xdr:col>
      <xdr:colOff>424293</xdr:colOff>
      <xdr:row>115</xdr:row>
      <xdr:rowOff>25977</xdr:rowOff>
    </xdr:to>
    <xdr:sp macro="" textlink="">
      <xdr:nvSpPr>
        <xdr:cNvPr id="10" name="テキスト ボックス 9">
          <a:extLst>
            <a:ext uri="{FF2B5EF4-FFF2-40B4-BE49-F238E27FC236}">
              <a16:creationId xmlns="" xmlns:a16="http://schemas.microsoft.com/office/drawing/2014/main" id="{00000000-0008-0000-0200-00000A000000}"/>
            </a:ext>
          </a:extLst>
        </xdr:cNvPr>
        <xdr:cNvSpPr txBox="1"/>
      </xdr:nvSpPr>
      <xdr:spPr>
        <a:xfrm>
          <a:off x="6173929" y="7793184"/>
          <a:ext cx="4779819"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7</xdr:col>
      <xdr:colOff>380996</xdr:colOff>
      <xdr:row>0</xdr:row>
      <xdr:rowOff>8660</xdr:rowOff>
    </xdr:from>
    <xdr:to>
      <xdr:col>11</xdr:col>
      <xdr:colOff>753339</xdr:colOff>
      <xdr:row>1</xdr:row>
      <xdr:rowOff>138546</xdr:rowOff>
    </xdr:to>
    <xdr:sp macro="" textlink="">
      <xdr:nvSpPr>
        <xdr:cNvPr id="11" name="テキスト ボックス 10">
          <a:extLst>
            <a:ext uri="{FF2B5EF4-FFF2-40B4-BE49-F238E27FC236}">
              <a16:creationId xmlns="" xmlns:a16="http://schemas.microsoft.com/office/drawing/2014/main" id="{00000000-0008-0000-0200-00000B000000}"/>
            </a:ext>
          </a:extLst>
        </xdr:cNvPr>
        <xdr:cNvSpPr txBox="1"/>
      </xdr:nvSpPr>
      <xdr:spPr>
        <a:xfrm>
          <a:off x="1558632" y="8660"/>
          <a:ext cx="5689025" cy="35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2020</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7</xdr:col>
      <xdr:colOff>0</xdr:colOff>
      <xdr:row>0</xdr:row>
      <xdr:rowOff>103909</xdr:rowOff>
    </xdr:from>
    <xdr:to>
      <xdr:col>7</xdr:col>
      <xdr:colOff>303066</xdr:colOff>
      <xdr:row>1</xdr:row>
      <xdr:rowOff>155864</xdr:rowOff>
    </xdr:to>
    <xdr:sp macro="" textlink="">
      <xdr:nvSpPr>
        <xdr:cNvPr id="14" name="Text Box 5">
          <a:extLst>
            <a:ext uri="{FF2B5EF4-FFF2-40B4-BE49-F238E27FC236}">
              <a16:creationId xmlns="" xmlns:a16="http://schemas.microsoft.com/office/drawing/2014/main" id="{00000000-0008-0000-0200-00000E000000}"/>
            </a:ext>
          </a:extLst>
        </xdr:cNvPr>
        <xdr:cNvSpPr txBox="1">
          <a:spLocks noChangeArrowheads="1"/>
        </xdr:cNvSpPr>
      </xdr:nvSpPr>
      <xdr:spPr bwMode="auto">
        <a:xfrm>
          <a:off x="1177636" y="103909"/>
          <a:ext cx="303066" cy="277091"/>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5</xdr:col>
      <xdr:colOff>8661</xdr:colOff>
      <xdr:row>113</xdr:row>
      <xdr:rowOff>25975</xdr:rowOff>
    </xdr:from>
    <xdr:to>
      <xdr:col>10</xdr:col>
      <xdr:colOff>1125682</xdr:colOff>
      <xdr:row>116</xdr:row>
      <xdr:rowOff>8659</xdr:rowOff>
    </xdr:to>
    <xdr:sp macro="" textlink="">
      <xdr:nvSpPr>
        <xdr:cNvPr id="17" name="Rectangle 8">
          <a:extLst>
            <a:ext uri="{FF2B5EF4-FFF2-40B4-BE49-F238E27FC236}">
              <a16:creationId xmlns="" xmlns:a16="http://schemas.microsoft.com/office/drawing/2014/main" id="{00000000-0008-0000-0200-000011000000}"/>
            </a:ext>
          </a:extLst>
        </xdr:cNvPr>
        <xdr:cNvSpPr>
          <a:spLocks noChangeArrowheads="1"/>
        </xdr:cNvSpPr>
      </xdr:nvSpPr>
      <xdr:spPr bwMode="auto">
        <a:xfrm>
          <a:off x="225138" y="54006748"/>
          <a:ext cx="5853544" cy="727366"/>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＊本学の公開セミナーのほとんどはグループ演習等を交えた体験型セミナーであるため、上記でご記入をいただいたご参加者の企業名とお名前を掲載した参加者名札の着用をお願いして</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r>
            <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研修効果の促進を図っております。ご了承のうえお申し込みください。お差し支えがある場合は、事前にお申し出ください。</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＊参加者の年齢・性別は、研修時のグループ編成などの参考にさせていただいております。</a:t>
          </a:r>
          <a:endParaRPr lang="en-US" altLang="ja-JP"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rPr>
            <a:t>＊</a:t>
          </a:r>
          <a:r>
            <a:rPr lang="ja-JP" altLang="en-US" sz="600">
              <a:latin typeface="Meiryo UI" panose="020B0604030504040204" pitchFamily="50" charset="-128"/>
              <a:ea typeface="Meiryo UI" panose="020B0604030504040204" pitchFamily="50" charset="-128"/>
            </a:rPr>
            <a:t>本学のセミナーでは内容、進め方、講師、セミナー品質評価のため第三者によるオブザーブ（見学）が入る場合がございます。ご同意の上お申し込みください。</a:t>
          </a:r>
          <a:endPar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147204</xdr:colOff>
      <xdr:row>113</xdr:row>
      <xdr:rowOff>147206</xdr:rowOff>
    </xdr:from>
    <xdr:to>
      <xdr:col>12</xdr:col>
      <xdr:colOff>381000</xdr:colOff>
      <xdr:row>115</xdr:row>
      <xdr:rowOff>17319</xdr:rowOff>
    </xdr:to>
    <xdr:sp macro="" textlink="">
      <xdr:nvSpPr>
        <xdr:cNvPr id="18" name="テキスト ボックス 17">
          <a:extLst>
            <a:ext uri="{FF2B5EF4-FFF2-40B4-BE49-F238E27FC236}">
              <a16:creationId xmlns="" xmlns:a16="http://schemas.microsoft.com/office/drawing/2014/main" id="{00000000-0008-0000-0200-000012000000}"/>
            </a:ext>
          </a:extLst>
        </xdr:cNvPr>
        <xdr:cNvSpPr txBox="1"/>
      </xdr:nvSpPr>
      <xdr:spPr>
        <a:xfrm>
          <a:off x="6641522" y="7949047"/>
          <a:ext cx="1472046" cy="337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latin typeface="Meiryo UI" panose="020B0604030504040204" pitchFamily="50" charset="-128"/>
              <a:ea typeface="Meiryo UI" panose="020B0604030504040204" pitchFamily="50" charset="-128"/>
              <a:cs typeface="Meiryo UI" panose="020B0604030504040204" pitchFamily="50" charset="-128"/>
            </a:rPr>
            <a:t>0120-113644</a:t>
          </a:r>
          <a:endParaRPr kumimoji="1" lang="ja-JP" altLang="en-US" sz="13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614796</xdr:colOff>
      <xdr:row>114</xdr:row>
      <xdr:rowOff>34637</xdr:rowOff>
    </xdr:from>
    <xdr:to>
      <xdr:col>13</xdr:col>
      <xdr:colOff>77933</xdr:colOff>
      <xdr:row>115</xdr:row>
      <xdr:rowOff>17318</xdr:rowOff>
    </xdr:to>
    <xdr:sp macro="" textlink="">
      <xdr:nvSpPr>
        <xdr:cNvPr id="19" name="テキスト ボックス 18">
          <a:extLst>
            <a:ext uri="{FF2B5EF4-FFF2-40B4-BE49-F238E27FC236}">
              <a16:creationId xmlns="" xmlns:a16="http://schemas.microsoft.com/office/drawing/2014/main" id="{00000000-0008-0000-0200-000013000000}"/>
            </a:ext>
          </a:extLst>
        </xdr:cNvPr>
        <xdr:cNvSpPr txBox="1"/>
      </xdr:nvSpPr>
      <xdr:spPr>
        <a:xfrm>
          <a:off x="8347364" y="8018319"/>
          <a:ext cx="701387"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10</xdr:col>
      <xdr:colOff>1229591</xdr:colOff>
      <xdr:row>114</xdr:row>
      <xdr:rowOff>17319</xdr:rowOff>
    </xdr:from>
    <xdr:to>
      <xdr:col>11</xdr:col>
      <xdr:colOff>242455</xdr:colOff>
      <xdr:row>114</xdr:row>
      <xdr:rowOff>268432</xdr:rowOff>
    </xdr:to>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6182591" y="8001001"/>
          <a:ext cx="554182" cy="251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xdr:row>
          <xdr:rowOff>152400</xdr:rowOff>
        </xdr:from>
        <xdr:to>
          <xdr:col>11</xdr:col>
          <xdr:colOff>9525</xdr:colOff>
          <xdr:row>2</xdr:row>
          <xdr:rowOff>66675</xdr:rowOff>
        </xdr:to>
        <xdr:sp macro="" textlink="">
          <xdr:nvSpPr>
            <xdr:cNvPr id="64513" name="Check Box 2" hidden="1">
              <a:extLst>
                <a:ext uri="{63B3BB69-23CF-44E3-9099-C40C66FF867C}">
                  <a14:compatExt spid="_x0000_s64513"/>
                </a:ext>
                <a:ext uri="{FF2B5EF4-FFF2-40B4-BE49-F238E27FC236}">
                  <a16:creationId xmlns=""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173182</xdr:colOff>
      <xdr:row>1</xdr:row>
      <xdr:rowOff>112568</xdr:rowOff>
    </xdr:from>
    <xdr:to>
      <xdr:col>14</xdr:col>
      <xdr:colOff>1498023</xdr:colOff>
      <xdr:row>2</xdr:row>
      <xdr:rowOff>69272</xdr:rowOff>
    </xdr:to>
    <xdr:sp macro="" textlink="">
      <xdr:nvSpPr>
        <xdr:cNvPr id="3" name="Text Box 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611582" y="341168"/>
          <a:ext cx="5287241" cy="213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一括申込制度割引（</a:t>
          </a: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10</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名様以上）を利用する　</a:t>
          </a:r>
          <a:r>
            <a:rPr lang="en-US"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※10</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名様未満の場合は適用さ</a:t>
          </a:r>
          <a:r>
            <a:rPr lang="ja-JP" altLang="en-US"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れ</a:t>
          </a:r>
          <a:r>
            <a:rPr lang="ja-JP" altLang="ja-JP" sz="900" b="0" i="0"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ません</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1108364</xdr:colOff>
      <xdr:row>23</xdr:row>
      <xdr:rowOff>2</xdr:rowOff>
    </xdr:from>
    <xdr:to>
      <xdr:col>20</xdr:col>
      <xdr:colOff>848590</xdr:colOff>
      <xdr:row>24</xdr:row>
      <xdr:rowOff>95250</xdr:rowOff>
    </xdr:to>
    <xdr:sp macro="" textlink="">
      <xdr:nvSpPr>
        <xdr:cNvPr id="4" name="テキスト ボックス 3">
          <a:extLst>
            <a:ext uri="{FF2B5EF4-FFF2-40B4-BE49-F238E27FC236}">
              <a16:creationId xmlns="" xmlns:a16="http://schemas.microsoft.com/office/drawing/2014/main" id="{00000000-0008-0000-0100-000005000000}"/>
            </a:ext>
          </a:extLst>
        </xdr:cNvPr>
        <xdr:cNvSpPr txBox="1"/>
      </xdr:nvSpPr>
      <xdr:spPr>
        <a:xfrm>
          <a:off x="7509164" y="7915277"/>
          <a:ext cx="5217101" cy="276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Meiryo UI" panose="020B0604030504040204" pitchFamily="50" charset="-128"/>
              <a:ea typeface="Meiryo UI" panose="020B0604030504040204" pitchFamily="50" charset="-128"/>
              <a:cs typeface="Meiryo UI" panose="020B0604030504040204" pitchFamily="50" charset="-128"/>
            </a:rPr>
            <a:t>■申込書は本学の貴社（貴団体）担当アドバイザーまたは産能マネジメントスクール宛にお送りください。</a:t>
          </a:r>
        </a:p>
      </xdr:txBody>
    </xdr:sp>
    <xdr:clientData/>
  </xdr:twoCellAnchor>
  <xdr:twoCellAnchor>
    <xdr:from>
      <xdr:col>11</xdr:col>
      <xdr:colOff>128152</xdr:colOff>
      <xdr:row>0</xdr:row>
      <xdr:rowOff>8660</xdr:rowOff>
    </xdr:from>
    <xdr:to>
      <xdr:col>15</xdr:col>
      <xdr:colOff>499629</xdr:colOff>
      <xdr:row>1</xdr:row>
      <xdr:rowOff>138546</xdr:rowOff>
    </xdr:to>
    <xdr:sp macro="" textlink="">
      <xdr:nvSpPr>
        <xdr:cNvPr id="5" name="テキスト ボックス 4">
          <a:extLst>
            <a:ext uri="{FF2B5EF4-FFF2-40B4-BE49-F238E27FC236}">
              <a16:creationId xmlns="" xmlns:a16="http://schemas.microsoft.com/office/drawing/2014/main" id="{00000000-0008-0000-0100-000006000000}"/>
            </a:ext>
          </a:extLst>
        </xdr:cNvPr>
        <xdr:cNvSpPr txBox="1"/>
      </xdr:nvSpPr>
      <xdr:spPr>
        <a:xfrm>
          <a:off x="2757052" y="8660"/>
          <a:ext cx="5686427" cy="35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2020</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年度　産能マネジメントスクール　セミナー参加申込書</a:t>
          </a:r>
        </a:p>
      </xdr:txBody>
    </xdr:sp>
    <xdr:clientData/>
  </xdr:twoCellAnchor>
  <xdr:twoCellAnchor>
    <xdr:from>
      <xdr:col>10</xdr:col>
      <xdr:colOff>42431</xdr:colOff>
      <xdr:row>0</xdr:row>
      <xdr:rowOff>103909</xdr:rowOff>
    </xdr:from>
    <xdr:to>
      <xdr:col>11</xdr:col>
      <xdr:colOff>154997</xdr:colOff>
      <xdr:row>1</xdr:row>
      <xdr:rowOff>155864</xdr:rowOff>
    </xdr:to>
    <xdr:sp macro="" textlink="">
      <xdr:nvSpPr>
        <xdr:cNvPr id="6" name="Text Box 5">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480831" y="103909"/>
          <a:ext cx="303066" cy="280555"/>
        </a:xfrm>
        <a:prstGeom prst="rect">
          <a:avLst/>
        </a:prstGeom>
        <a:solidFill>
          <a:schemeClr val="tx1">
            <a:lumMod val="65000"/>
            <a:lumOff val="35000"/>
          </a:schemeClr>
        </a:solidFill>
        <a:ln>
          <a:noFill/>
        </a:ln>
        <a:extLst/>
      </xdr:spPr>
      <xdr:txBody>
        <a:bodyPr vertOverflow="clip" wrap="square" lIns="18288" tIns="0" rIns="0" bIns="0" anchor="t" upright="1"/>
        <a:lstStyle/>
        <a:p>
          <a:pPr algn="ctr" rtl="0">
            <a:defRPr sz="1000"/>
          </a:pPr>
          <a:endParaRPr lang="ja-JP" altLang="en-US"/>
        </a:p>
      </xdr:txBody>
    </xdr:sp>
    <xdr:clientData/>
  </xdr:twoCellAnchor>
  <xdr:twoCellAnchor>
    <xdr:from>
      <xdr:col>9</xdr:col>
      <xdr:colOff>8661</xdr:colOff>
      <xdr:row>23</xdr:row>
      <xdr:rowOff>25976</xdr:rowOff>
    </xdr:from>
    <xdr:to>
      <xdr:col>14</xdr:col>
      <xdr:colOff>1099705</xdr:colOff>
      <xdr:row>25</xdr:row>
      <xdr:rowOff>173182</xdr:rowOff>
    </xdr:to>
    <xdr:sp macro="" textlink="">
      <xdr:nvSpPr>
        <xdr:cNvPr id="7" name="Rectangle 8">
          <a:extLst>
            <a:ext uri="{FF2B5EF4-FFF2-40B4-BE49-F238E27FC236}">
              <a16:creationId xmlns="" xmlns:a16="http://schemas.microsoft.com/office/drawing/2014/main" id="{00000000-0008-0000-0100-000009000000}"/>
            </a:ext>
          </a:extLst>
        </xdr:cNvPr>
        <xdr:cNvSpPr>
          <a:spLocks noChangeArrowheads="1"/>
        </xdr:cNvSpPr>
      </xdr:nvSpPr>
      <xdr:spPr bwMode="auto">
        <a:xfrm>
          <a:off x="1675536" y="7941251"/>
          <a:ext cx="5824969" cy="680606"/>
        </a:xfrm>
        <a:prstGeom prst="rect">
          <a:avLst/>
        </a:prstGeom>
        <a:solidFill>
          <a:schemeClr val="accent6">
            <a:lumMod val="20000"/>
            <a:lumOff val="80000"/>
          </a:schemeClr>
        </a:solidFill>
        <a:ln>
          <a:noFill/>
        </a:ln>
        <a:effectLs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▼参加申込書記入上の注意▼</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＊太枠内の必要事項を漏れなくご記入ください。個人情報のお取り扱いについては、http://seminar.hj.sanno.ac.jp/wpp/をご覧いただき、同意の上でお申し込み願います。</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＊本学の公開セミナーのほとんどはグループ演習等を交えた体験型セミナーであるため、上記でご記入をいただいたご参加者の企業名とお名前を掲載した参加者名札の着用をお願いして</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研修効果の促進を図っております。ご了承のうえお申し込みください。お差し支えがある場合は、事前にお申し出ください。</a:t>
          </a:r>
        </a:p>
        <a:p>
          <a:pPr algn="l" rtl="0">
            <a:defRPr sz="1000"/>
          </a:pPr>
          <a:r>
            <a:rPr lang="ja-JP" altLang="en-US" sz="6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＊参加者の年齢・性別は、研修時のグループ編成などの参考にさせていただいております。</a:t>
          </a:r>
        </a:p>
      </xdr:txBody>
    </xdr:sp>
    <xdr:clientData/>
  </xdr:twoCellAnchor>
  <xdr:twoCellAnchor>
    <xdr:from>
      <xdr:col>16</xdr:col>
      <xdr:colOff>727364</xdr:colOff>
      <xdr:row>24</xdr:row>
      <xdr:rowOff>60615</xdr:rowOff>
    </xdr:from>
    <xdr:to>
      <xdr:col>17</xdr:col>
      <xdr:colOff>259773</xdr:colOff>
      <xdr:row>25</xdr:row>
      <xdr:rowOff>0</xdr:rowOff>
    </xdr:to>
    <xdr:sp macro="" textlink="">
      <xdr:nvSpPr>
        <xdr:cNvPr id="8" name="テキスト ボックス 7">
          <a:extLst>
            <a:ext uri="{FF2B5EF4-FFF2-40B4-BE49-F238E27FC236}">
              <a16:creationId xmlns="" xmlns:a16="http://schemas.microsoft.com/office/drawing/2014/main" id="{00000000-0008-0000-0100-00000E000000}"/>
            </a:ext>
          </a:extLst>
        </xdr:cNvPr>
        <xdr:cNvSpPr txBox="1"/>
      </xdr:nvSpPr>
      <xdr:spPr>
        <a:xfrm>
          <a:off x="9909464" y="8156865"/>
          <a:ext cx="770659" cy="29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e-mail</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1143000</xdr:colOff>
      <xdr:row>24</xdr:row>
      <xdr:rowOff>43295</xdr:rowOff>
    </xdr:from>
    <xdr:to>
      <xdr:col>15</xdr:col>
      <xdr:colOff>147205</xdr:colOff>
      <xdr:row>24</xdr:row>
      <xdr:rowOff>294409</xdr:rowOff>
    </xdr:to>
    <xdr:sp macro="" textlink="">
      <xdr:nvSpPr>
        <xdr:cNvPr id="9" name="テキスト ボックス 8">
          <a:extLst>
            <a:ext uri="{FF2B5EF4-FFF2-40B4-BE49-F238E27FC236}">
              <a16:creationId xmlns="" xmlns:a16="http://schemas.microsoft.com/office/drawing/2014/main" id="{00000000-0008-0000-0100-00000F000000}"/>
            </a:ext>
          </a:extLst>
        </xdr:cNvPr>
        <xdr:cNvSpPr txBox="1"/>
      </xdr:nvSpPr>
      <xdr:spPr>
        <a:xfrm>
          <a:off x="7543800" y="8139545"/>
          <a:ext cx="547255" cy="251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14</xdr:col>
      <xdr:colOff>1171575</xdr:colOff>
      <xdr:row>1</xdr:row>
      <xdr:rowOff>66675</xdr:rowOff>
    </xdr:from>
    <xdr:to>
      <xdr:col>15</xdr:col>
      <xdr:colOff>9525</xdr:colOff>
      <xdr:row>3</xdr:row>
      <xdr:rowOff>51089</xdr:rowOff>
    </xdr:to>
    <xdr:sp macro="" textlink="">
      <xdr:nvSpPr>
        <xdr:cNvPr id="10" name="円/楕円 9"/>
        <xdr:cNvSpPr/>
      </xdr:nvSpPr>
      <xdr:spPr>
        <a:xfrm>
          <a:off x="7572375" y="295275"/>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11</xdr:col>
      <xdr:colOff>855518</xdr:colOff>
      <xdr:row>14</xdr:row>
      <xdr:rowOff>462395</xdr:rowOff>
    </xdr:from>
    <xdr:to>
      <xdr:col>14</xdr:col>
      <xdr:colOff>1110096</xdr:colOff>
      <xdr:row>16</xdr:row>
      <xdr:rowOff>22513</xdr:rowOff>
    </xdr:to>
    <xdr:sp macro="" textlink="">
      <xdr:nvSpPr>
        <xdr:cNvPr id="11" name="角丸四角形 10"/>
        <xdr:cNvSpPr/>
      </xdr:nvSpPr>
      <xdr:spPr>
        <a:xfrm>
          <a:off x="3484418" y="3748520"/>
          <a:ext cx="4026478" cy="588818"/>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サイトでもお申し込みを受け付けております。</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申し込むセミナーをカートに入れてから申込手続きに進んでください。</a:t>
          </a:r>
        </a:p>
      </xdr:txBody>
    </xdr:sp>
    <xdr:clientData/>
  </xdr:twoCellAnchor>
  <xdr:twoCellAnchor>
    <xdr:from>
      <xdr:col>11</xdr:col>
      <xdr:colOff>552450</xdr:colOff>
      <xdr:row>14</xdr:row>
      <xdr:rowOff>323850</xdr:rowOff>
    </xdr:from>
    <xdr:to>
      <xdr:col>11</xdr:col>
      <xdr:colOff>933450</xdr:colOff>
      <xdr:row>15</xdr:row>
      <xdr:rowOff>155864</xdr:rowOff>
    </xdr:to>
    <xdr:sp macro="" textlink="">
      <xdr:nvSpPr>
        <xdr:cNvPr id="12" name="円/楕円 11"/>
        <xdr:cNvSpPr/>
      </xdr:nvSpPr>
      <xdr:spPr>
        <a:xfrm>
          <a:off x="3181350" y="3609975"/>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１</a:t>
          </a:r>
        </a:p>
      </xdr:txBody>
    </xdr:sp>
    <xdr:clientData/>
  </xdr:twoCellAnchor>
  <xdr:twoCellAnchor>
    <xdr:from>
      <xdr:col>9</xdr:col>
      <xdr:colOff>381000</xdr:colOff>
      <xdr:row>1</xdr:row>
      <xdr:rowOff>76200</xdr:rowOff>
    </xdr:from>
    <xdr:to>
      <xdr:col>9</xdr:col>
      <xdr:colOff>762000</xdr:colOff>
      <xdr:row>3</xdr:row>
      <xdr:rowOff>60614</xdr:rowOff>
    </xdr:to>
    <xdr:sp macro="" textlink="">
      <xdr:nvSpPr>
        <xdr:cNvPr id="13" name="円/楕円 12"/>
        <xdr:cNvSpPr/>
      </xdr:nvSpPr>
      <xdr:spPr>
        <a:xfrm>
          <a:off x="2047875" y="30480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11</xdr:col>
      <xdr:colOff>864176</xdr:colOff>
      <xdr:row>16</xdr:row>
      <xdr:rowOff>497898</xdr:rowOff>
    </xdr:from>
    <xdr:to>
      <xdr:col>14</xdr:col>
      <xdr:colOff>1127413</xdr:colOff>
      <xdr:row>17</xdr:row>
      <xdr:rowOff>329912</xdr:rowOff>
    </xdr:to>
    <xdr:sp macro="" textlink="">
      <xdr:nvSpPr>
        <xdr:cNvPr id="14" name="角丸四角形 13"/>
        <xdr:cNvSpPr/>
      </xdr:nvSpPr>
      <xdr:spPr>
        <a:xfrm>
          <a:off x="3493076" y="4812723"/>
          <a:ext cx="4035137" cy="346364"/>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「一括申込制度割引」のご案内をご確認ください。</a:t>
          </a:r>
        </a:p>
      </xdr:txBody>
    </xdr:sp>
    <xdr:clientData/>
  </xdr:twoCellAnchor>
  <xdr:twoCellAnchor>
    <xdr:from>
      <xdr:col>11</xdr:col>
      <xdr:colOff>552450</xdr:colOff>
      <xdr:row>16</xdr:row>
      <xdr:rowOff>333375</xdr:rowOff>
    </xdr:from>
    <xdr:to>
      <xdr:col>11</xdr:col>
      <xdr:colOff>933450</xdr:colOff>
      <xdr:row>17</xdr:row>
      <xdr:rowOff>165389</xdr:rowOff>
    </xdr:to>
    <xdr:sp macro="" textlink="">
      <xdr:nvSpPr>
        <xdr:cNvPr id="15" name="円/楕円 14"/>
        <xdr:cNvSpPr/>
      </xdr:nvSpPr>
      <xdr:spPr>
        <a:xfrm>
          <a:off x="3181350" y="464820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２</a:t>
          </a:r>
        </a:p>
      </xdr:txBody>
    </xdr:sp>
    <xdr:clientData/>
  </xdr:twoCellAnchor>
  <xdr:twoCellAnchor>
    <xdr:from>
      <xdr:col>9</xdr:col>
      <xdr:colOff>390525</xdr:colOff>
      <xdr:row>5</xdr:row>
      <xdr:rowOff>133350</xdr:rowOff>
    </xdr:from>
    <xdr:to>
      <xdr:col>10</xdr:col>
      <xdr:colOff>0</xdr:colOff>
      <xdr:row>7</xdr:row>
      <xdr:rowOff>3464</xdr:rowOff>
    </xdr:to>
    <xdr:sp macro="" textlink="">
      <xdr:nvSpPr>
        <xdr:cNvPr id="16" name="円/楕円 15"/>
        <xdr:cNvSpPr/>
      </xdr:nvSpPr>
      <xdr:spPr>
        <a:xfrm>
          <a:off x="2057400" y="120015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11</xdr:col>
      <xdr:colOff>873702</xdr:colOff>
      <xdr:row>18</xdr:row>
      <xdr:rowOff>316922</xdr:rowOff>
    </xdr:from>
    <xdr:to>
      <xdr:col>14</xdr:col>
      <xdr:colOff>1128279</xdr:colOff>
      <xdr:row>19</xdr:row>
      <xdr:rowOff>131617</xdr:rowOff>
    </xdr:to>
    <xdr:sp macro="" textlink="">
      <xdr:nvSpPr>
        <xdr:cNvPr id="17" name="角丸四角形 16"/>
        <xdr:cNvSpPr/>
      </xdr:nvSpPr>
      <xdr:spPr>
        <a:xfrm>
          <a:off x="3502602" y="5660447"/>
          <a:ext cx="4026477" cy="329045"/>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申込責任者様宛てに、</a:t>
          </a:r>
          <a:r>
            <a:rPr lang="en-US" altLang="ja-JP" sz="900" b="0" i="0" u="none" strike="noStrike" baseline="0" smtClean="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baseline="0" smtClean="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請求書</a:t>
          </a:r>
          <a:r>
            <a:rPr lang="en-US" altLang="ja-JP" sz="900" b="0" i="0" u="none" strike="noStrike" baseline="0" smtClean="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baseline="0" smtClean="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をお送りいたします。</a:t>
          </a: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561975</xdr:colOff>
      <xdr:row>18</xdr:row>
      <xdr:rowOff>152400</xdr:rowOff>
    </xdr:from>
    <xdr:to>
      <xdr:col>11</xdr:col>
      <xdr:colOff>942975</xdr:colOff>
      <xdr:row>18</xdr:row>
      <xdr:rowOff>498764</xdr:rowOff>
    </xdr:to>
    <xdr:sp macro="" textlink="">
      <xdr:nvSpPr>
        <xdr:cNvPr id="18" name="円/楕円 17"/>
        <xdr:cNvSpPr/>
      </xdr:nvSpPr>
      <xdr:spPr>
        <a:xfrm>
          <a:off x="3190875" y="5495925"/>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３</a:t>
          </a:r>
        </a:p>
      </xdr:txBody>
    </xdr:sp>
    <xdr:clientData/>
  </xdr:twoCellAnchor>
  <xdr:twoCellAnchor>
    <xdr:from>
      <xdr:col>13</xdr:col>
      <xdr:colOff>828675</xdr:colOff>
      <xdr:row>10</xdr:row>
      <xdr:rowOff>28575</xdr:rowOff>
    </xdr:from>
    <xdr:to>
      <xdr:col>14</xdr:col>
      <xdr:colOff>342900</xdr:colOff>
      <xdr:row>12</xdr:row>
      <xdr:rowOff>60614</xdr:rowOff>
    </xdr:to>
    <xdr:sp macro="" textlink="">
      <xdr:nvSpPr>
        <xdr:cNvPr id="19" name="円/楕円 18"/>
        <xdr:cNvSpPr/>
      </xdr:nvSpPr>
      <xdr:spPr>
        <a:xfrm>
          <a:off x="6362700" y="2314575"/>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15</xdr:col>
      <xdr:colOff>436416</xdr:colOff>
      <xdr:row>14</xdr:row>
      <xdr:rowOff>451140</xdr:rowOff>
    </xdr:from>
    <xdr:to>
      <xdr:col>20</xdr:col>
      <xdr:colOff>771524</xdr:colOff>
      <xdr:row>15</xdr:row>
      <xdr:rowOff>266700</xdr:rowOff>
    </xdr:to>
    <xdr:sp macro="" textlink="">
      <xdr:nvSpPr>
        <xdr:cNvPr id="20" name="角丸四角形 19"/>
        <xdr:cNvSpPr/>
      </xdr:nvSpPr>
      <xdr:spPr>
        <a:xfrm>
          <a:off x="8380266" y="3737265"/>
          <a:ext cx="4268933" cy="329910"/>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参加者名札に掲載する企業名をご入力ください。</a:t>
          </a:r>
        </a:p>
      </xdr:txBody>
    </xdr:sp>
    <xdr:clientData/>
  </xdr:twoCellAnchor>
  <xdr:twoCellAnchor>
    <xdr:from>
      <xdr:col>15</xdr:col>
      <xdr:colOff>133350</xdr:colOff>
      <xdr:row>14</xdr:row>
      <xdr:rowOff>295275</xdr:rowOff>
    </xdr:from>
    <xdr:to>
      <xdr:col>15</xdr:col>
      <xdr:colOff>504825</xdr:colOff>
      <xdr:row>15</xdr:row>
      <xdr:rowOff>127289</xdr:rowOff>
    </xdr:to>
    <xdr:sp macro="" textlink="">
      <xdr:nvSpPr>
        <xdr:cNvPr id="21" name="円/楕円 20"/>
        <xdr:cNvSpPr/>
      </xdr:nvSpPr>
      <xdr:spPr>
        <a:xfrm>
          <a:off x="8077200" y="3581400"/>
          <a:ext cx="371475"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４</a:t>
          </a:r>
        </a:p>
      </xdr:txBody>
    </xdr:sp>
    <xdr:clientData/>
  </xdr:twoCellAnchor>
  <xdr:twoCellAnchor>
    <xdr:from>
      <xdr:col>19</xdr:col>
      <xdr:colOff>19050</xdr:colOff>
      <xdr:row>10</xdr:row>
      <xdr:rowOff>38100</xdr:rowOff>
    </xdr:from>
    <xdr:to>
      <xdr:col>20</xdr:col>
      <xdr:colOff>152400</xdr:colOff>
      <xdr:row>12</xdr:row>
      <xdr:rowOff>70139</xdr:rowOff>
    </xdr:to>
    <xdr:sp macro="" textlink="">
      <xdr:nvSpPr>
        <xdr:cNvPr id="22" name="円/楕円 21"/>
        <xdr:cNvSpPr/>
      </xdr:nvSpPr>
      <xdr:spPr>
        <a:xfrm>
          <a:off x="11649075" y="2324100"/>
          <a:ext cx="381000" cy="3463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５</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428624</xdr:colOff>
      <xdr:row>16</xdr:row>
      <xdr:rowOff>204355</xdr:rowOff>
    </xdr:from>
    <xdr:to>
      <xdr:col>20</xdr:col>
      <xdr:colOff>815685</xdr:colOff>
      <xdr:row>18</xdr:row>
      <xdr:rowOff>136814</xdr:rowOff>
    </xdr:to>
    <xdr:sp macro="" textlink="">
      <xdr:nvSpPr>
        <xdr:cNvPr id="23" name="角丸四角形 22"/>
        <xdr:cNvSpPr/>
      </xdr:nvSpPr>
      <xdr:spPr>
        <a:xfrm>
          <a:off x="8372474" y="4519180"/>
          <a:ext cx="4320886" cy="961159"/>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●ご参加者様メールアドレスがある場合、</a:t>
          </a: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「参加票メール」</a:t>
          </a:r>
          <a:r>
            <a:rPr kumimoji="1" lang="ja-JP" altLang="en-US"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をご本人宛に</a:t>
          </a: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配信</a:t>
          </a:r>
          <a:r>
            <a:rPr kumimoji="1" lang="ja-JP" altLang="en-US"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いたします。</a:t>
          </a:r>
        </a:p>
        <a:p>
          <a:pPr algn="l"/>
          <a:endParaRPr kumimoji="1" lang="ja-JP" altLang="en-US" sz="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●ご参加者様メールアドレスがない場合、「参加票」は申込責任者様に郵送いたします。　　　</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開催２か月前の月末から随時郵送（</a:t>
          </a: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「参加票」</a:t>
          </a:r>
          <a:r>
            <a:rPr kumimoji="1" lang="ja-JP" altLang="en-US"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郵送</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回のみ）</a:t>
          </a:r>
        </a:p>
      </xdr:txBody>
    </xdr:sp>
    <xdr:clientData/>
  </xdr:twoCellAnchor>
  <xdr:twoCellAnchor>
    <xdr:from>
      <xdr:col>15</xdr:col>
      <xdr:colOff>142875</xdr:colOff>
      <xdr:row>16</xdr:row>
      <xdr:rowOff>57150</xdr:rowOff>
    </xdr:from>
    <xdr:to>
      <xdr:col>15</xdr:col>
      <xdr:colOff>523875</xdr:colOff>
      <xdr:row>16</xdr:row>
      <xdr:rowOff>433202</xdr:rowOff>
    </xdr:to>
    <xdr:sp macro="" textlink="">
      <xdr:nvSpPr>
        <xdr:cNvPr id="24" name="円/楕円 23"/>
        <xdr:cNvSpPr/>
      </xdr:nvSpPr>
      <xdr:spPr>
        <a:xfrm>
          <a:off x="8086725" y="4371975"/>
          <a:ext cx="381000"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５</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16</xdr:col>
      <xdr:colOff>904875</xdr:colOff>
      <xdr:row>22</xdr:row>
      <xdr:rowOff>485775</xdr:rowOff>
    </xdr:from>
    <xdr:to>
      <xdr:col>17</xdr:col>
      <xdr:colOff>47625</xdr:colOff>
      <xdr:row>24</xdr:row>
      <xdr:rowOff>166502</xdr:rowOff>
    </xdr:to>
    <xdr:sp macro="" textlink="">
      <xdr:nvSpPr>
        <xdr:cNvPr id="25" name="円/楕円 24"/>
        <xdr:cNvSpPr/>
      </xdr:nvSpPr>
      <xdr:spPr>
        <a:xfrm>
          <a:off x="10086975" y="7886700"/>
          <a:ext cx="381000"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６</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15</xdr:col>
      <xdr:colOff>415635</xdr:colOff>
      <xdr:row>18</xdr:row>
      <xdr:rowOff>507424</xdr:rowOff>
    </xdr:from>
    <xdr:to>
      <xdr:col>20</xdr:col>
      <xdr:colOff>820015</xdr:colOff>
      <xdr:row>20</xdr:row>
      <xdr:rowOff>342900</xdr:rowOff>
    </xdr:to>
    <xdr:sp macro="" textlink="">
      <xdr:nvSpPr>
        <xdr:cNvPr id="26" name="角丸四角形 25"/>
        <xdr:cNvSpPr/>
      </xdr:nvSpPr>
      <xdr:spPr>
        <a:xfrm>
          <a:off x="8359485" y="5850949"/>
          <a:ext cx="4338205" cy="864176"/>
        </a:xfrm>
        <a:prstGeom prst="roundRect">
          <a:avLst/>
        </a:prstGeom>
        <a:solidFill>
          <a:schemeClr val="accent4">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申込書フォーマットは</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Web</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からダウンロードができます。</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検索エンジンから </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産能セミナー 各種フォーマット</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で検索し、ダウンロードしてください。</a:t>
          </a:r>
        </a:p>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申込書ファイルは</a:t>
          </a:r>
          <a:r>
            <a:rPr kumimoji="1" lang="en-US" altLang="ja-JP"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seminar@hj.sanno.ac.jp</a:t>
          </a:r>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まで、パスワードをつけてお送りください。</a:t>
          </a:r>
        </a:p>
      </xdr:txBody>
    </xdr:sp>
    <xdr:clientData/>
  </xdr:twoCellAnchor>
  <xdr:twoCellAnchor>
    <xdr:from>
      <xdr:col>15</xdr:col>
      <xdr:colOff>95250</xdr:colOff>
      <xdr:row>18</xdr:row>
      <xdr:rowOff>342900</xdr:rowOff>
    </xdr:from>
    <xdr:to>
      <xdr:col>15</xdr:col>
      <xdr:colOff>495274</xdr:colOff>
      <xdr:row>19</xdr:row>
      <xdr:rowOff>204602</xdr:rowOff>
    </xdr:to>
    <xdr:sp macro="" textlink="">
      <xdr:nvSpPr>
        <xdr:cNvPr id="27" name="円/楕円 26"/>
        <xdr:cNvSpPr/>
      </xdr:nvSpPr>
      <xdr:spPr>
        <a:xfrm>
          <a:off x="8039100" y="5686425"/>
          <a:ext cx="400024" cy="37605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latin typeface="HGP創英角ｺﾞｼｯｸUB" panose="020B0900000000000000" pitchFamily="50" charset="-128"/>
              <a:ea typeface="HGP創英角ｺﾞｼｯｸUB" panose="020B0900000000000000" pitchFamily="50" charset="-128"/>
            </a:rPr>
            <a:t>６</a:t>
          </a:r>
          <a:endParaRPr kumimoji="1" lang="en-US" altLang="ja-JP" sz="1100" b="1">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247586</xdr:colOff>
      <xdr:row>62</xdr:row>
      <xdr:rowOff>85724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3586" cy="95345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j.sanno.ac.jp/cp/public-seminar/" TargetMode="External"/><Relationship Id="rId1" Type="http://schemas.openxmlformats.org/officeDocument/2006/relationships/hyperlink" Target="mailto:seminar@hj.sanno.ac.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hj.sanno.ac.jp/cp/public-seminar/" TargetMode="External"/><Relationship Id="rId7" Type="http://schemas.openxmlformats.org/officeDocument/2006/relationships/ctrlProp" Target="../ctrlProps/ctrlProp2.xml"/><Relationship Id="rId2" Type="http://schemas.openxmlformats.org/officeDocument/2006/relationships/hyperlink" Target="mailto:seminar@hj.sanno.ac.jp" TargetMode="External"/><Relationship Id="rId1" Type="http://schemas.openxmlformats.org/officeDocument/2006/relationships/hyperlink" Target="mailto:sanno_taro@hj.sanno.ac.jp"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eminar@hj.sanno.ac.jp" TargetMode="External"/><Relationship Id="rId1" Type="http://schemas.openxmlformats.org/officeDocument/2006/relationships/hyperlink" Target="http://seminar.hj.sanno.ac.jp/" TargetMode="External"/><Relationship Id="rId6" Type="http://schemas.openxmlformats.org/officeDocument/2006/relationships/ctrlProp" Target="../ctrlProps/ctrlProp3.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fitToPage="1"/>
  </sheetPr>
  <dimension ref="A1:H740"/>
  <sheetViews>
    <sheetView zoomScale="115" zoomScaleNormal="115" workbookViewId="0">
      <pane ySplit="2" topLeftCell="A696" activePane="bottomLeft" state="frozen"/>
      <selection pane="bottomLeft" activeCell="B707" sqref="B707"/>
    </sheetView>
  </sheetViews>
  <sheetFormatPr defaultColWidth="13.7109375" defaultRowHeight="12" x14ac:dyDescent="0.15"/>
  <cols>
    <col min="1" max="1" width="3.5703125" style="14" hidden="1" customWidth="1"/>
    <col min="2" max="2" width="9" style="15" customWidth="1"/>
    <col min="3" max="3" width="9.28515625" style="15" customWidth="1"/>
    <col min="4" max="4" width="9.85546875" style="16" customWidth="1"/>
    <col min="5" max="5" width="13.7109375" style="14"/>
    <col min="6" max="6" width="67.28515625" style="15" customWidth="1"/>
    <col min="7" max="7" width="25" style="16" customWidth="1"/>
    <col min="8" max="8" width="11.42578125" style="14" bestFit="1" customWidth="1"/>
    <col min="9" max="16384" width="13.7109375" style="14"/>
  </cols>
  <sheetData>
    <row r="1" spans="1:8" ht="92.25" customHeight="1" x14ac:dyDescent="0.15"/>
    <row r="2" spans="1:8" s="16" customFormat="1" x14ac:dyDescent="0.15">
      <c r="A2" s="19" t="s">
        <v>182</v>
      </c>
      <c r="B2" s="20" t="s">
        <v>162</v>
      </c>
      <c r="C2" s="20" t="s">
        <v>163</v>
      </c>
      <c r="D2" s="20" t="s">
        <v>159</v>
      </c>
      <c r="E2" s="21" t="s">
        <v>183</v>
      </c>
      <c r="F2" s="21" t="s">
        <v>126</v>
      </c>
      <c r="G2" s="21" t="s">
        <v>2</v>
      </c>
      <c r="H2" s="21" t="s">
        <v>243</v>
      </c>
    </row>
    <row r="3" spans="1:8" ht="15" customHeight="1" x14ac:dyDescent="0.15">
      <c r="A3" s="22" t="str">
        <f t="shared" ref="A3:A66" si="0">CONCATENATE(B3,C3,D3)</f>
        <v>1東京1016</v>
      </c>
      <c r="B3" s="19">
        <v>1</v>
      </c>
      <c r="C3" s="19" t="s">
        <v>468</v>
      </c>
      <c r="D3" s="66" t="s">
        <v>187</v>
      </c>
      <c r="E3" s="22" t="s">
        <v>469</v>
      </c>
      <c r="F3" s="237" t="s">
        <v>211</v>
      </c>
      <c r="G3" s="195" t="s">
        <v>470</v>
      </c>
      <c r="H3" s="22" t="s">
        <v>471</v>
      </c>
    </row>
    <row r="4" spans="1:8" ht="15" customHeight="1" x14ac:dyDescent="0.15">
      <c r="A4" s="22" t="str">
        <f t="shared" si="0"/>
        <v>1東京0205</v>
      </c>
      <c r="B4" s="19">
        <v>1</v>
      </c>
      <c r="C4" s="19" t="s">
        <v>468</v>
      </c>
      <c r="D4" s="66" t="s">
        <v>200</v>
      </c>
      <c r="E4" s="22" t="s">
        <v>472</v>
      </c>
      <c r="F4" s="237" t="s">
        <v>211</v>
      </c>
      <c r="G4" s="195" t="s">
        <v>473</v>
      </c>
      <c r="H4" s="22" t="s">
        <v>471</v>
      </c>
    </row>
    <row r="5" spans="1:8" ht="15" customHeight="1" x14ac:dyDescent="0.15">
      <c r="A5" s="22" t="str">
        <f t="shared" si="0"/>
        <v>2東京0717</v>
      </c>
      <c r="B5" s="19">
        <v>2</v>
      </c>
      <c r="C5" s="19" t="s">
        <v>468</v>
      </c>
      <c r="D5" s="66" t="s">
        <v>297</v>
      </c>
      <c r="E5" s="22" t="s">
        <v>474</v>
      </c>
      <c r="F5" s="237" t="s">
        <v>19</v>
      </c>
      <c r="G5" s="195" t="s">
        <v>475</v>
      </c>
      <c r="H5" s="22" t="s">
        <v>421</v>
      </c>
    </row>
    <row r="6" spans="1:8" ht="15" customHeight="1" x14ac:dyDescent="0.15">
      <c r="A6" s="22" t="str">
        <f t="shared" si="0"/>
        <v>2東京0907</v>
      </c>
      <c r="B6" s="19">
        <v>2</v>
      </c>
      <c r="C6" s="19" t="s">
        <v>468</v>
      </c>
      <c r="D6" s="66" t="s">
        <v>476</v>
      </c>
      <c r="E6" s="22" t="s">
        <v>477</v>
      </c>
      <c r="F6" s="237" t="s">
        <v>19</v>
      </c>
      <c r="G6" s="195" t="s">
        <v>478</v>
      </c>
      <c r="H6" s="22" t="s">
        <v>421</v>
      </c>
    </row>
    <row r="7" spans="1:8" ht="15" customHeight="1" x14ac:dyDescent="0.15">
      <c r="A7" s="22" t="str">
        <f t="shared" si="0"/>
        <v>3東京0707</v>
      </c>
      <c r="B7" s="19">
        <v>3</v>
      </c>
      <c r="C7" s="19" t="s">
        <v>468</v>
      </c>
      <c r="D7" s="66" t="s">
        <v>479</v>
      </c>
      <c r="E7" s="22" t="s">
        <v>480</v>
      </c>
      <c r="F7" s="237" t="s">
        <v>223</v>
      </c>
      <c r="G7" s="195" t="s">
        <v>481</v>
      </c>
      <c r="H7" s="22" t="s">
        <v>59</v>
      </c>
    </row>
    <row r="8" spans="1:8" ht="15" customHeight="1" x14ac:dyDescent="0.15">
      <c r="A8" s="22" t="str">
        <f t="shared" si="0"/>
        <v>3東京1203</v>
      </c>
      <c r="B8" s="19">
        <v>3</v>
      </c>
      <c r="C8" s="19" t="s">
        <v>468</v>
      </c>
      <c r="D8" s="66" t="s">
        <v>283</v>
      </c>
      <c r="E8" s="22" t="s">
        <v>482</v>
      </c>
      <c r="F8" s="237" t="s">
        <v>223</v>
      </c>
      <c r="G8" s="195" t="s">
        <v>483</v>
      </c>
      <c r="H8" s="22" t="s">
        <v>59</v>
      </c>
    </row>
    <row r="9" spans="1:8" ht="15" customHeight="1" x14ac:dyDescent="0.15">
      <c r="A9" s="22" t="str">
        <f t="shared" si="0"/>
        <v>4東京0917</v>
      </c>
      <c r="B9" s="19">
        <v>4</v>
      </c>
      <c r="C9" s="19" t="s">
        <v>468</v>
      </c>
      <c r="D9" s="66" t="s">
        <v>452</v>
      </c>
      <c r="E9" s="22" t="s">
        <v>484</v>
      </c>
      <c r="F9" s="237" t="s">
        <v>271</v>
      </c>
      <c r="G9" s="195" t="s">
        <v>485</v>
      </c>
      <c r="H9" s="22" t="s">
        <v>59</v>
      </c>
    </row>
    <row r="10" spans="1:8" ht="15" customHeight="1" x14ac:dyDescent="0.15">
      <c r="A10" s="22" t="str">
        <f t="shared" si="0"/>
        <v>4東京1118</v>
      </c>
      <c r="B10" s="19">
        <v>4</v>
      </c>
      <c r="C10" s="19" t="s">
        <v>468</v>
      </c>
      <c r="D10" s="66" t="s">
        <v>434</v>
      </c>
      <c r="E10" s="22" t="s">
        <v>486</v>
      </c>
      <c r="F10" s="237" t="s">
        <v>271</v>
      </c>
      <c r="G10" s="195" t="s">
        <v>487</v>
      </c>
      <c r="H10" s="22" t="s">
        <v>59</v>
      </c>
    </row>
    <row r="11" spans="1:8" ht="15" customHeight="1" x14ac:dyDescent="0.15">
      <c r="A11" s="22" t="str">
        <f t="shared" si="0"/>
        <v>4東京0204</v>
      </c>
      <c r="B11" s="19">
        <v>4</v>
      </c>
      <c r="C11" s="19" t="s">
        <v>468</v>
      </c>
      <c r="D11" s="66" t="s">
        <v>279</v>
      </c>
      <c r="E11" s="22" t="s">
        <v>488</v>
      </c>
      <c r="F11" s="237" t="s">
        <v>271</v>
      </c>
      <c r="G11" s="195" t="s">
        <v>489</v>
      </c>
      <c r="H11" s="22" t="s">
        <v>59</v>
      </c>
    </row>
    <row r="12" spans="1:8" ht="15" customHeight="1" x14ac:dyDescent="0.15">
      <c r="A12" s="22" t="str">
        <f t="shared" si="0"/>
        <v>5東京1124</v>
      </c>
      <c r="B12" s="19">
        <v>5</v>
      </c>
      <c r="C12" s="19" t="s">
        <v>468</v>
      </c>
      <c r="D12" s="66" t="s">
        <v>490</v>
      </c>
      <c r="E12" s="22" t="s">
        <v>491</v>
      </c>
      <c r="F12" s="237" t="s">
        <v>492</v>
      </c>
      <c r="G12" s="195" t="s">
        <v>493</v>
      </c>
      <c r="H12" s="22" t="s">
        <v>59</v>
      </c>
    </row>
    <row r="13" spans="1:8" ht="15" customHeight="1" x14ac:dyDescent="0.15">
      <c r="A13" s="22" t="str">
        <f t="shared" si="0"/>
        <v>5東京0304</v>
      </c>
      <c r="B13" s="19">
        <v>5</v>
      </c>
      <c r="C13" s="19" t="s">
        <v>468</v>
      </c>
      <c r="D13" s="66" t="s">
        <v>276</v>
      </c>
      <c r="E13" s="22" t="s">
        <v>494</v>
      </c>
      <c r="F13" s="237" t="s">
        <v>492</v>
      </c>
      <c r="G13" s="195" t="s">
        <v>495</v>
      </c>
      <c r="H13" s="22" t="s">
        <v>59</v>
      </c>
    </row>
    <row r="14" spans="1:8" ht="15" customHeight="1" x14ac:dyDescent="0.15">
      <c r="A14" s="22" t="str">
        <f t="shared" si="0"/>
        <v>6東京1015</v>
      </c>
      <c r="B14" s="19">
        <v>6</v>
      </c>
      <c r="C14" s="19" t="s">
        <v>468</v>
      </c>
      <c r="D14" s="66" t="s">
        <v>290</v>
      </c>
      <c r="E14" s="22" t="s">
        <v>496</v>
      </c>
      <c r="F14" s="237" t="s">
        <v>224</v>
      </c>
      <c r="G14" s="195" t="s">
        <v>497</v>
      </c>
      <c r="H14" s="22" t="s">
        <v>59</v>
      </c>
    </row>
    <row r="15" spans="1:8" ht="15" customHeight="1" x14ac:dyDescent="0.15">
      <c r="A15" s="22" t="str">
        <f t="shared" si="0"/>
        <v>6東京0208</v>
      </c>
      <c r="B15" s="19">
        <v>6</v>
      </c>
      <c r="C15" s="19" t="s">
        <v>468</v>
      </c>
      <c r="D15" s="66" t="s">
        <v>498</v>
      </c>
      <c r="E15" s="22" t="s">
        <v>499</v>
      </c>
      <c r="F15" s="237" t="s">
        <v>224</v>
      </c>
      <c r="G15" s="195" t="s">
        <v>500</v>
      </c>
      <c r="H15" s="22" t="s">
        <v>59</v>
      </c>
    </row>
    <row r="16" spans="1:8" ht="15" customHeight="1" x14ac:dyDescent="0.15">
      <c r="A16" s="22" t="str">
        <f t="shared" si="0"/>
        <v>7東京1019</v>
      </c>
      <c r="B16" s="19">
        <v>7</v>
      </c>
      <c r="C16" s="19" t="s">
        <v>468</v>
      </c>
      <c r="D16" s="66" t="s">
        <v>501</v>
      </c>
      <c r="E16" s="22" t="s">
        <v>502</v>
      </c>
      <c r="F16" s="237" t="s">
        <v>503</v>
      </c>
      <c r="G16" s="195" t="s">
        <v>504</v>
      </c>
      <c r="H16" s="22" t="s">
        <v>59</v>
      </c>
    </row>
    <row r="17" spans="1:8" ht="15" customHeight="1" x14ac:dyDescent="0.15">
      <c r="A17" s="22" t="str">
        <f t="shared" si="0"/>
        <v>7東京0121</v>
      </c>
      <c r="B17" s="19">
        <v>7</v>
      </c>
      <c r="C17" s="19" t="s">
        <v>468</v>
      </c>
      <c r="D17" s="66" t="s">
        <v>281</v>
      </c>
      <c r="E17" s="22" t="s">
        <v>505</v>
      </c>
      <c r="F17" s="237" t="s">
        <v>503</v>
      </c>
      <c r="G17" s="195" t="s">
        <v>506</v>
      </c>
      <c r="H17" s="22" t="s">
        <v>59</v>
      </c>
    </row>
    <row r="18" spans="1:8" ht="15" customHeight="1" x14ac:dyDescent="0.15">
      <c r="A18" s="22" t="str">
        <f t="shared" si="0"/>
        <v>8大阪0819</v>
      </c>
      <c r="B18" s="19">
        <v>8</v>
      </c>
      <c r="C18" s="19" t="s">
        <v>507</v>
      </c>
      <c r="D18" s="66" t="s">
        <v>508</v>
      </c>
      <c r="E18" s="22" t="s">
        <v>509</v>
      </c>
      <c r="F18" s="237" t="s">
        <v>14</v>
      </c>
      <c r="G18" s="195" t="s">
        <v>510</v>
      </c>
      <c r="H18" s="22" t="s">
        <v>511</v>
      </c>
    </row>
    <row r="19" spans="1:8" ht="15" customHeight="1" x14ac:dyDescent="0.15">
      <c r="A19" s="22" t="str">
        <f t="shared" si="0"/>
        <v>8大阪0203</v>
      </c>
      <c r="B19" s="19">
        <v>8</v>
      </c>
      <c r="C19" s="19" t="s">
        <v>507</v>
      </c>
      <c r="D19" s="66" t="s">
        <v>429</v>
      </c>
      <c r="E19" s="22" t="s">
        <v>512</v>
      </c>
      <c r="F19" s="237" t="s">
        <v>14</v>
      </c>
      <c r="G19" s="195" t="s">
        <v>513</v>
      </c>
      <c r="H19" s="22" t="s">
        <v>511</v>
      </c>
    </row>
    <row r="20" spans="1:8" ht="15" customHeight="1" x14ac:dyDescent="0.15">
      <c r="A20" s="22" t="str">
        <f t="shared" si="0"/>
        <v>8東京0624</v>
      </c>
      <c r="B20" s="19">
        <v>8</v>
      </c>
      <c r="C20" s="19" t="s">
        <v>468</v>
      </c>
      <c r="D20" s="66" t="s">
        <v>455</v>
      </c>
      <c r="E20" s="22" t="s">
        <v>514</v>
      </c>
      <c r="F20" s="237" t="s">
        <v>14</v>
      </c>
      <c r="G20" s="195" t="s">
        <v>515</v>
      </c>
      <c r="H20" s="22" t="s">
        <v>273</v>
      </c>
    </row>
    <row r="21" spans="1:8" ht="15" customHeight="1" x14ac:dyDescent="0.15">
      <c r="A21" s="22" t="str">
        <f t="shared" si="0"/>
        <v>8東京0916</v>
      </c>
      <c r="B21" s="19">
        <v>8</v>
      </c>
      <c r="C21" s="19" t="s">
        <v>468</v>
      </c>
      <c r="D21" s="66" t="s">
        <v>516</v>
      </c>
      <c r="E21" s="22" t="s">
        <v>517</v>
      </c>
      <c r="F21" s="237" t="s">
        <v>14</v>
      </c>
      <c r="G21" s="195" t="s">
        <v>518</v>
      </c>
      <c r="H21" s="22" t="s">
        <v>273</v>
      </c>
    </row>
    <row r="22" spans="1:8" ht="15" customHeight="1" x14ac:dyDescent="0.15">
      <c r="A22" s="22" t="str">
        <f t="shared" si="0"/>
        <v>8東京1028</v>
      </c>
      <c r="B22" s="19">
        <v>8</v>
      </c>
      <c r="C22" s="19" t="s">
        <v>468</v>
      </c>
      <c r="D22" s="66" t="s">
        <v>426</v>
      </c>
      <c r="E22" s="22" t="s">
        <v>519</v>
      </c>
      <c r="F22" s="237" t="s">
        <v>14</v>
      </c>
      <c r="G22" s="195" t="s">
        <v>520</v>
      </c>
      <c r="H22" s="22" t="s">
        <v>273</v>
      </c>
    </row>
    <row r="23" spans="1:8" ht="15" customHeight="1" x14ac:dyDescent="0.15">
      <c r="A23" s="22" t="str">
        <f t="shared" si="0"/>
        <v>8東京1118</v>
      </c>
      <c r="B23" s="19">
        <v>8</v>
      </c>
      <c r="C23" s="19" t="s">
        <v>468</v>
      </c>
      <c r="D23" s="66" t="s">
        <v>434</v>
      </c>
      <c r="E23" s="22" t="s">
        <v>521</v>
      </c>
      <c r="F23" s="237" t="s">
        <v>14</v>
      </c>
      <c r="G23" s="195" t="s">
        <v>522</v>
      </c>
      <c r="H23" s="22" t="s">
        <v>273</v>
      </c>
    </row>
    <row r="24" spans="1:8" ht="15" customHeight="1" x14ac:dyDescent="0.15">
      <c r="A24" s="22" t="str">
        <f t="shared" si="0"/>
        <v>8東京0120</v>
      </c>
      <c r="B24" s="19">
        <v>8</v>
      </c>
      <c r="C24" s="19" t="s">
        <v>468</v>
      </c>
      <c r="D24" s="66" t="s">
        <v>435</v>
      </c>
      <c r="E24" s="22" t="s">
        <v>523</v>
      </c>
      <c r="F24" s="237" t="s">
        <v>14</v>
      </c>
      <c r="G24" s="195" t="s">
        <v>524</v>
      </c>
      <c r="H24" s="22" t="s">
        <v>273</v>
      </c>
    </row>
    <row r="25" spans="1:8" ht="15" customHeight="1" x14ac:dyDescent="0.15">
      <c r="A25" s="22" t="str">
        <f t="shared" si="0"/>
        <v>8東京0217</v>
      </c>
      <c r="B25" s="19">
        <v>8</v>
      </c>
      <c r="C25" s="19" t="s">
        <v>468</v>
      </c>
      <c r="D25" s="66" t="s">
        <v>424</v>
      </c>
      <c r="E25" s="22" t="s">
        <v>525</v>
      </c>
      <c r="F25" s="237" t="s">
        <v>14</v>
      </c>
      <c r="G25" s="195" t="s">
        <v>526</v>
      </c>
      <c r="H25" s="22" t="s">
        <v>273</v>
      </c>
    </row>
    <row r="26" spans="1:8" ht="15" customHeight="1" x14ac:dyDescent="0.15">
      <c r="A26" s="22" t="str">
        <f t="shared" si="0"/>
        <v>9大阪1126</v>
      </c>
      <c r="B26" s="19">
        <v>9</v>
      </c>
      <c r="C26" s="19" t="s">
        <v>507</v>
      </c>
      <c r="D26" s="66" t="s">
        <v>285</v>
      </c>
      <c r="E26" s="22" t="s">
        <v>527</v>
      </c>
      <c r="F26" s="237" t="s">
        <v>528</v>
      </c>
      <c r="G26" s="195" t="s">
        <v>529</v>
      </c>
      <c r="H26" s="22" t="s">
        <v>530</v>
      </c>
    </row>
    <row r="27" spans="1:8" ht="15" customHeight="1" x14ac:dyDescent="0.15">
      <c r="A27" s="22" t="str">
        <f t="shared" si="0"/>
        <v>9東京0903</v>
      </c>
      <c r="B27" s="19">
        <v>9</v>
      </c>
      <c r="C27" s="19" t="s">
        <v>468</v>
      </c>
      <c r="D27" s="66" t="s">
        <v>295</v>
      </c>
      <c r="E27" s="22" t="s">
        <v>531</v>
      </c>
      <c r="F27" s="237" t="s">
        <v>528</v>
      </c>
      <c r="G27" s="195" t="s">
        <v>532</v>
      </c>
      <c r="H27" s="22" t="s">
        <v>421</v>
      </c>
    </row>
    <row r="28" spans="1:8" ht="15" customHeight="1" x14ac:dyDescent="0.15">
      <c r="A28" s="22" t="str">
        <f t="shared" si="0"/>
        <v>9東京1112</v>
      </c>
      <c r="B28" s="19">
        <v>9</v>
      </c>
      <c r="C28" s="19" t="s">
        <v>468</v>
      </c>
      <c r="D28" s="66" t="s">
        <v>287</v>
      </c>
      <c r="E28" s="22" t="s">
        <v>533</v>
      </c>
      <c r="F28" s="237" t="s">
        <v>528</v>
      </c>
      <c r="G28" s="195" t="s">
        <v>534</v>
      </c>
      <c r="H28" s="22" t="s">
        <v>421</v>
      </c>
    </row>
    <row r="29" spans="1:8" ht="15" customHeight="1" x14ac:dyDescent="0.15">
      <c r="A29" s="22" t="str">
        <f t="shared" si="0"/>
        <v>9東京0304</v>
      </c>
      <c r="B29" s="19">
        <v>9</v>
      </c>
      <c r="C29" s="19" t="s">
        <v>468</v>
      </c>
      <c r="D29" s="66" t="s">
        <v>276</v>
      </c>
      <c r="E29" s="22" t="s">
        <v>535</v>
      </c>
      <c r="F29" s="237" t="s">
        <v>528</v>
      </c>
      <c r="G29" s="195" t="s">
        <v>495</v>
      </c>
      <c r="H29" s="22" t="s">
        <v>421</v>
      </c>
    </row>
    <row r="30" spans="1:8" ht="15" customHeight="1" x14ac:dyDescent="0.15">
      <c r="A30" s="22" t="str">
        <f t="shared" si="0"/>
        <v>10東京1111</v>
      </c>
      <c r="B30" s="19">
        <v>10</v>
      </c>
      <c r="C30" s="19" t="s">
        <v>468</v>
      </c>
      <c r="D30" s="66" t="s">
        <v>433</v>
      </c>
      <c r="E30" s="22" t="s">
        <v>536</v>
      </c>
      <c r="F30" s="237" t="s">
        <v>16</v>
      </c>
      <c r="G30" s="195" t="s">
        <v>537</v>
      </c>
      <c r="H30" s="22" t="s">
        <v>273</v>
      </c>
    </row>
    <row r="31" spans="1:8" ht="15" customHeight="1" x14ac:dyDescent="0.15">
      <c r="A31" s="22" t="str">
        <f t="shared" si="0"/>
        <v>10東京0203</v>
      </c>
      <c r="B31" s="19">
        <v>10</v>
      </c>
      <c r="C31" s="19" t="s">
        <v>468</v>
      </c>
      <c r="D31" s="66" t="s">
        <v>429</v>
      </c>
      <c r="E31" s="22" t="s">
        <v>538</v>
      </c>
      <c r="F31" s="237" t="s">
        <v>16</v>
      </c>
      <c r="G31" s="195" t="s">
        <v>513</v>
      </c>
      <c r="H31" s="22" t="s">
        <v>273</v>
      </c>
    </row>
    <row r="32" spans="1:8" ht="15" customHeight="1" x14ac:dyDescent="0.15">
      <c r="A32" s="22" t="str">
        <f t="shared" si="0"/>
        <v>11東京0910</v>
      </c>
      <c r="B32" s="19">
        <v>11</v>
      </c>
      <c r="C32" s="19" t="s">
        <v>468</v>
      </c>
      <c r="D32" s="66" t="s">
        <v>294</v>
      </c>
      <c r="E32" s="22" t="s">
        <v>539</v>
      </c>
      <c r="F32" s="237" t="s">
        <v>225</v>
      </c>
      <c r="G32" s="195" t="s">
        <v>540</v>
      </c>
      <c r="H32" s="22" t="s">
        <v>59</v>
      </c>
    </row>
    <row r="33" spans="1:8" ht="15" customHeight="1" x14ac:dyDescent="0.15">
      <c r="A33" s="22" t="str">
        <f t="shared" si="0"/>
        <v>11東京0127</v>
      </c>
      <c r="B33" s="19">
        <v>11</v>
      </c>
      <c r="C33" s="19" t="s">
        <v>468</v>
      </c>
      <c r="D33" s="66" t="s">
        <v>430</v>
      </c>
      <c r="E33" s="22" t="s">
        <v>541</v>
      </c>
      <c r="F33" s="237" t="s">
        <v>225</v>
      </c>
      <c r="G33" s="195" t="s">
        <v>542</v>
      </c>
      <c r="H33" s="22" t="s">
        <v>59</v>
      </c>
    </row>
    <row r="34" spans="1:8" ht="15" customHeight="1" x14ac:dyDescent="0.15">
      <c r="A34" s="22" t="str">
        <f t="shared" si="0"/>
        <v>12東京0701</v>
      </c>
      <c r="B34" s="19">
        <v>12</v>
      </c>
      <c r="C34" s="19" t="s">
        <v>468</v>
      </c>
      <c r="D34" s="66" t="s">
        <v>454</v>
      </c>
      <c r="E34" s="22" t="s">
        <v>543</v>
      </c>
      <c r="F34" s="237" t="s">
        <v>127</v>
      </c>
      <c r="G34" s="195" t="s">
        <v>544</v>
      </c>
      <c r="H34" s="22" t="s">
        <v>272</v>
      </c>
    </row>
    <row r="35" spans="1:8" ht="15" customHeight="1" x14ac:dyDescent="0.15">
      <c r="A35" s="22" t="str">
        <f t="shared" si="0"/>
        <v>12東京0907</v>
      </c>
      <c r="B35" s="19">
        <v>12</v>
      </c>
      <c r="C35" s="19" t="s">
        <v>468</v>
      </c>
      <c r="D35" s="66" t="s">
        <v>476</v>
      </c>
      <c r="E35" s="22" t="s">
        <v>545</v>
      </c>
      <c r="F35" s="237" t="s">
        <v>127</v>
      </c>
      <c r="G35" s="195" t="s">
        <v>546</v>
      </c>
      <c r="H35" s="22" t="s">
        <v>547</v>
      </c>
    </row>
    <row r="36" spans="1:8" ht="15" customHeight="1" x14ac:dyDescent="0.15">
      <c r="A36" s="22" t="str">
        <f t="shared" si="0"/>
        <v>12東京1118</v>
      </c>
      <c r="B36" s="19">
        <v>12</v>
      </c>
      <c r="C36" s="19" t="s">
        <v>468</v>
      </c>
      <c r="D36" s="66" t="s">
        <v>434</v>
      </c>
      <c r="E36" s="22" t="s">
        <v>548</v>
      </c>
      <c r="F36" s="237" t="s">
        <v>127</v>
      </c>
      <c r="G36" s="195" t="s">
        <v>522</v>
      </c>
      <c r="H36" s="22" t="s">
        <v>272</v>
      </c>
    </row>
    <row r="37" spans="1:8" ht="15" customHeight="1" x14ac:dyDescent="0.15">
      <c r="A37" s="22" t="str">
        <f t="shared" si="0"/>
        <v>12東京0215</v>
      </c>
      <c r="B37" s="19">
        <v>12</v>
      </c>
      <c r="C37" s="19" t="s">
        <v>468</v>
      </c>
      <c r="D37" s="66" t="s">
        <v>164</v>
      </c>
      <c r="E37" s="22" t="s">
        <v>549</v>
      </c>
      <c r="F37" s="237" t="s">
        <v>127</v>
      </c>
      <c r="G37" s="195" t="s">
        <v>550</v>
      </c>
      <c r="H37" s="22" t="s">
        <v>547</v>
      </c>
    </row>
    <row r="38" spans="1:8" ht="15" customHeight="1" x14ac:dyDescent="0.15">
      <c r="A38" s="22" t="str">
        <f t="shared" si="0"/>
        <v>13名古屋1021</v>
      </c>
      <c r="B38" s="19">
        <v>13</v>
      </c>
      <c r="C38" s="19" t="s">
        <v>551</v>
      </c>
      <c r="D38" s="66" t="s">
        <v>552</v>
      </c>
      <c r="E38" s="22" t="s">
        <v>553</v>
      </c>
      <c r="F38" s="237" t="s">
        <v>128</v>
      </c>
      <c r="G38" s="195" t="s">
        <v>554</v>
      </c>
      <c r="H38" s="22" t="s">
        <v>274</v>
      </c>
    </row>
    <row r="39" spans="1:8" ht="15" customHeight="1" x14ac:dyDescent="0.15">
      <c r="A39" s="22" t="str">
        <f t="shared" si="0"/>
        <v>13大阪0624</v>
      </c>
      <c r="B39" s="19">
        <v>13</v>
      </c>
      <c r="C39" s="19" t="s">
        <v>507</v>
      </c>
      <c r="D39" s="66" t="s">
        <v>455</v>
      </c>
      <c r="E39" s="22" t="s">
        <v>555</v>
      </c>
      <c r="F39" s="237" t="s">
        <v>128</v>
      </c>
      <c r="G39" s="195" t="s">
        <v>515</v>
      </c>
      <c r="H39" s="22" t="s">
        <v>425</v>
      </c>
    </row>
    <row r="40" spans="1:8" ht="15" customHeight="1" x14ac:dyDescent="0.15">
      <c r="A40" s="22" t="str">
        <f t="shared" si="0"/>
        <v>13大阪0902</v>
      </c>
      <c r="B40" s="19">
        <v>13</v>
      </c>
      <c r="C40" s="19" t="s">
        <v>507</v>
      </c>
      <c r="D40" s="66" t="s">
        <v>438</v>
      </c>
      <c r="E40" s="22" t="s">
        <v>556</v>
      </c>
      <c r="F40" s="237" t="s">
        <v>128</v>
      </c>
      <c r="G40" s="195" t="s">
        <v>557</v>
      </c>
      <c r="H40" s="22" t="s">
        <v>425</v>
      </c>
    </row>
    <row r="41" spans="1:8" ht="15" customHeight="1" x14ac:dyDescent="0.15">
      <c r="A41" s="22" t="str">
        <f t="shared" si="0"/>
        <v>13大阪1125</v>
      </c>
      <c r="B41" s="19">
        <v>13</v>
      </c>
      <c r="C41" s="19" t="s">
        <v>507</v>
      </c>
      <c r="D41" s="66" t="s">
        <v>427</v>
      </c>
      <c r="E41" s="22" t="s">
        <v>558</v>
      </c>
      <c r="F41" s="237" t="s">
        <v>128</v>
      </c>
      <c r="G41" s="195" t="s">
        <v>559</v>
      </c>
      <c r="H41" s="22" t="s">
        <v>425</v>
      </c>
    </row>
    <row r="42" spans="1:8" ht="15" customHeight="1" x14ac:dyDescent="0.15">
      <c r="A42" s="22" t="str">
        <f t="shared" si="0"/>
        <v>13大阪0201</v>
      </c>
      <c r="B42" s="19">
        <v>13</v>
      </c>
      <c r="C42" s="19" t="s">
        <v>507</v>
      </c>
      <c r="D42" s="66" t="s">
        <v>560</v>
      </c>
      <c r="E42" s="22" t="s">
        <v>561</v>
      </c>
      <c r="F42" s="237" t="s">
        <v>128</v>
      </c>
      <c r="G42" s="195" t="s">
        <v>562</v>
      </c>
      <c r="H42" s="22" t="s">
        <v>425</v>
      </c>
    </row>
    <row r="43" spans="1:8" s="17" customFormat="1" ht="15" customHeight="1" x14ac:dyDescent="0.15">
      <c r="A43" s="22" t="str">
        <f t="shared" si="0"/>
        <v>13東京0513</v>
      </c>
      <c r="B43" s="19">
        <v>13</v>
      </c>
      <c r="C43" s="19" t="s">
        <v>468</v>
      </c>
      <c r="D43" s="66" t="s">
        <v>563</v>
      </c>
      <c r="E43" s="22" t="s">
        <v>564</v>
      </c>
      <c r="F43" s="237" t="s">
        <v>128</v>
      </c>
      <c r="G43" s="195" t="s">
        <v>565</v>
      </c>
      <c r="H43" s="22" t="s">
        <v>59</v>
      </c>
    </row>
    <row r="44" spans="1:8" s="17" customFormat="1" ht="15" customHeight="1" x14ac:dyDescent="0.15">
      <c r="A44" s="22" t="str">
        <f t="shared" si="0"/>
        <v>13東京0610</v>
      </c>
      <c r="B44" s="19">
        <v>13</v>
      </c>
      <c r="C44" s="19" t="s">
        <v>468</v>
      </c>
      <c r="D44" s="66" t="s">
        <v>566</v>
      </c>
      <c r="E44" s="22" t="s">
        <v>567</v>
      </c>
      <c r="F44" s="237" t="s">
        <v>128</v>
      </c>
      <c r="G44" s="195" t="s">
        <v>568</v>
      </c>
      <c r="H44" s="22" t="s">
        <v>59</v>
      </c>
    </row>
    <row r="45" spans="1:8" s="17" customFormat="1" ht="15" customHeight="1" x14ac:dyDescent="0.15">
      <c r="A45" s="22" t="str">
        <f t="shared" si="0"/>
        <v>13東京0708</v>
      </c>
      <c r="B45" s="19">
        <v>13</v>
      </c>
      <c r="C45" s="19" t="s">
        <v>468</v>
      </c>
      <c r="D45" s="66" t="s">
        <v>437</v>
      </c>
      <c r="E45" s="22" t="s">
        <v>569</v>
      </c>
      <c r="F45" s="237" t="s">
        <v>128</v>
      </c>
      <c r="G45" s="195" t="s">
        <v>570</v>
      </c>
      <c r="H45" s="22" t="s">
        <v>59</v>
      </c>
    </row>
    <row r="46" spans="1:8" s="17" customFormat="1" ht="15" customHeight="1" x14ac:dyDescent="0.15">
      <c r="A46" s="22" t="str">
        <f t="shared" si="0"/>
        <v>13東京0819</v>
      </c>
      <c r="B46" s="19">
        <v>13</v>
      </c>
      <c r="C46" s="19" t="s">
        <v>468</v>
      </c>
      <c r="D46" s="66" t="s">
        <v>508</v>
      </c>
      <c r="E46" s="22" t="s">
        <v>571</v>
      </c>
      <c r="F46" s="237" t="s">
        <v>128</v>
      </c>
      <c r="G46" s="195" t="s">
        <v>510</v>
      </c>
      <c r="H46" s="22" t="s">
        <v>59</v>
      </c>
    </row>
    <row r="47" spans="1:8" s="17" customFormat="1" ht="15" customHeight="1" x14ac:dyDescent="0.15">
      <c r="A47" s="22" t="str">
        <f t="shared" si="0"/>
        <v>13東京0909</v>
      </c>
      <c r="B47" s="19">
        <v>13</v>
      </c>
      <c r="C47" s="19" t="s">
        <v>468</v>
      </c>
      <c r="D47" s="66" t="s">
        <v>423</v>
      </c>
      <c r="E47" s="22" t="s">
        <v>572</v>
      </c>
      <c r="F47" s="237" t="s">
        <v>128</v>
      </c>
      <c r="G47" s="195" t="s">
        <v>573</v>
      </c>
      <c r="H47" s="22" t="s">
        <v>59</v>
      </c>
    </row>
    <row r="48" spans="1:8" s="17" customFormat="1" ht="15" customHeight="1" x14ac:dyDescent="0.15">
      <c r="A48" s="22" t="str">
        <f t="shared" si="0"/>
        <v>13東京1005</v>
      </c>
      <c r="B48" s="19">
        <v>13</v>
      </c>
      <c r="C48" s="19" t="s">
        <v>468</v>
      </c>
      <c r="D48" s="66" t="s">
        <v>574</v>
      </c>
      <c r="E48" s="22" t="s">
        <v>575</v>
      </c>
      <c r="F48" s="237" t="s">
        <v>128</v>
      </c>
      <c r="G48" s="195" t="s">
        <v>576</v>
      </c>
      <c r="H48" s="22" t="s">
        <v>59</v>
      </c>
    </row>
    <row r="49" spans="1:8" s="17" customFormat="1" ht="15" customHeight="1" x14ac:dyDescent="0.15">
      <c r="A49" s="22" t="str">
        <f t="shared" si="0"/>
        <v>13東京1026</v>
      </c>
      <c r="B49" s="19">
        <v>13</v>
      </c>
      <c r="C49" s="19" t="s">
        <v>468</v>
      </c>
      <c r="D49" s="66" t="s">
        <v>577</v>
      </c>
      <c r="E49" s="22" t="s">
        <v>578</v>
      </c>
      <c r="F49" s="237" t="s">
        <v>128</v>
      </c>
      <c r="G49" s="195" t="s">
        <v>579</v>
      </c>
      <c r="H49" s="22" t="s">
        <v>59</v>
      </c>
    </row>
    <row r="50" spans="1:8" s="17" customFormat="1" ht="15" customHeight="1" x14ac:dyDescent="0.15">
      <c r="A50" s="22" t="str">
        <f t="shared" si="0"/>
        <v>13東京1111</v>
      </c>
      <c r="B50" s="19">
        <v>13</v>
      </c>
      <c r="C50" s="19" t="s">
        <v>468</v>
      </c>
      <c r="D50" s="66" t="s">
        <v>433</v>
      </c>
      <c r="E50" s="22" t="s">
        <v>580</v>
      </c>
      <c r="F50" s="237" t="s">
        <v>128</v>
      </c>
      <c r="G50" s="195" t="s">
        <v>537</v>
      </c>
      <c r="H50" s="22" t="s">
        <v>59</v>
      </c>
    </row>
    <row r="51" spans="1:8" s="17" customFormat="1" ht="15" customHeight="1" x14ac:dyDescent="0.15">
      <c r="A51" s="22" t="str">
        <f t="shared" si="0"/>
        <v>13東京1209</v>
      </c>
      <c r="B51" s="19">
        <v>13</v>
      </c>
      <c r="C51" s="19" t="s">
        <v>468</v>
      </c>
      <c r="D51" s="66" t="s">
        <v>443</v>
      </c>
      <c r="E51" s="22" t="s">
        <v>581</v>
      </c>
      <c r="F51" s="237" t="s">
        <v>128</v>
      </c>
      <c r="G51" s="195" t="s">
        <v>582</v>
      </c>
      <c r="H51" s="22" t="s">
        <v>59</v>
      </c>
    </row>
    <row r="52" spans="1:8" s="17" customFormat="1" ht="15" customHeight="1" x14ac:dyDescent="0.15">
      <c r="A52" s="22" t="str">
        <f t="shared" si="0"/>
        <v>13東京0203</v>
      </c>
      <c r="B52" s="19">
        <v>13</v>
      </c>
      <c r="C52" s="19" t="s">
        <v>468</v>
      </c>
      <c r="D52" s="66" t="s">
        <v>429</v>
      </c>
      <c r="E52" s="22" t="s">
        <v>583</v>
      </c>
      <c r="F52" s="237" t="s">
        <v>128</v>
      </c>
      <c r="G52" s="195" t="s">
        <v>513</v>
      </c>
      <c r="H52" s="22" t="s">
        <v>59</v>
      </c>
    </row>
    <row r="53" spans="1:8" s="17" customFormat="1" ht="15" customHeight="1" x14ac:dyDescent="0.15">
      <c r="A53" s="22" t="str">
        <f t="shared" si="0"/>
        <v>13東京0303</v>
      </c>
      <c r="B53" s="19">
        <v>13</v>
      </c>
      <c r="C53" s="19" t="s">
        <v>468</v>
      </c>
      <c r="D53" s="66" t="s">
        <v>444</v>
      </c>
      <c r="E53" s="22" t="s">
        <v>584</v>
      </c>
      <c r="F53" s="237" t="s">
        <v>128</v>
      </c>
      <c r="G53" s="195" t="s">
        <v>585</v>
      </c>
      <c r="H53" s="22" t="s">
        <v>59</v>
      </c>
    </row>
    <row r="54" spans="1:8" s="17" customFormat="1" ht="15" customHeight="1" x14ac:dyDescent="0.15">
      <c r="A54" s="22" t="str">
        <f t="shared" si="0"/>
        <v>14大阪0708</v>
      </c>
      <c r="B54" s="19">
        <v>14</v>
      </c>
      <c r="C54" s="19" t="s">
        <v>507</v>
      </c>
      <c r="D54" s="66" t="s">
        <v>437</v>
      </c>
      <c r="E54" s="22" t="s">
        <v>586</v>
      </c>
      <c r="F54" s="237" t="s">
        <v>129</v>
      </c>
      <c r="G54" s="195" t="s">
        <v>570</v>
      </c>
      <c r="H54" s="22" t="s">
        <v>511</v>
      </c>
    </row>
    <row r="55" spans="1:8" s="17" customFormat="1" ht="15" customHeight="1" x14ac:dyDescent="0.15">
      <c r="A55" s="22" t="str">
        <f t="shared" si="0"/>
        <v>14大阪1021</v>
      </c>
      <c r="B55" s="19">
        <v>14</v>
      </c>
      <c r="C55" s="19" t="s">
        <v>507</v>
      </c>
      <c r="D55" s="66" t="s">
        <v>552</v>
      </c>
      <c r="E55" s="22" t="s">
        <v>587</v>
      </c>
      <c r="F55" s="237" t="s">
        <v>129</v>
      </c>
      <c r="G55" s="195" t="s">
        <v>554</v>
      </c>
      <c r="H55" s="22" t="s">
        <v>511</v>
      </c>
    </row>
    <row r="56" spans="1:8" s="17" customFormat="1" ht="15" customHeight="1" x14ac:dyDescent="0.15">
      <c r="A56" s="22" t="str">
        <f t="shared" si="0"/>
        <v>14大阪0125</v>
      </c>
      <c r="B56" s="19">
        <v>14</v>
      </c>
      <c r="C56" s="19" t="s">
        <v>507</v>
      </c>
      <c r="D56" s="66" t="s">
        <v>588</v>
      </c>
      <c r="E56" s="22" t="s">
        <v>589</v>
      </c>
      <c r="F56" s="237" t="s">
        <v>129</v>
      </c>
      <c r="G56" s="195" t="s">
        <v>590</v>
      </c>
      <c r="H56" s="22" t="s">
        <v>511</v>
      </c>
    </row>
    <row r="57" spans="1:8" s="17" customFormat="1" ht="15" customHeight="1" x14ac:dyDescent="0.15">
      <c r="A57" s="22" t="str">
        <f t="shared" si="0"/>
        <v>14東京0715</v>
      </c>
      <c r="B57" s="19">
        <v>14</v>
      </c>
      <c r="C57" s="19" t="s">
        <v>468</v>
      </c>
      <c r="D57" s="66" t="s">
        <v>591</v>
      </c>
      <c r="E57" s="22" t="s">
        <v>592</v>
      </c>
      <c r="F57" s="237" t="s">
        <v>129</v>
      </c>
      <c r="G57" s="195" t="s">
        <v>593</v>
      </c>
      <c r="H57" s="22" t="s">
        <v>547</v>
      </c>
    </row>
    <row r="58" spans="1:8" s="17" customFormat="1" ht="15" customHeight="1" x14ac:dyDescent="0.15">
      <c r="A58" s="22" t="str">
        <f t="shared" si="0"/>
        <v>14東京1007</v>
      </c>
      <c r="B58" s="19">
        <v>14</v>
      </c>
      <c r="C58" s="19" t="s">
        <v>468</v>
      </c>
      <c r="D58" s="66" t="s">
        <v>432</v>
      </c>
      <c r="E58" s="22" t="s">
        <v>594</v>
      </c>
      <c r="F58" s="237" t="s">
        <v>129</v>
      </c>
      <c r="G58" s="195" t="s">
        <v>595</v>
      </c>
      <c r="H58" s="22" t="s">
        <v>547</v>
      </c>
    </row>
    <row r="59" spans="1:8" s="17" customFormat="1" ht="15" customHeight="1" x14ac:dyDescent="0.15">
      <c r="A59" s="22" t="str">
        <f t="shared" si="0"/>
        <v>14東京0203</v>
      </c>
      <c r="B59" s="19">
        <v>14</v>
      </c>
      <c r="C59" s="19" t="s">
        <v>468</v>
      </c>
      <c r="D59" s="66" t="s">
        <v>429</v>
      </c>
      <c r="E59" s="22" t="s">
        <v>596</v>
      </c>
      <c r="F59" s="237" t="s">
        <v>129</v>
      </c>
      <c r="G59" s="195" t="s">
        <v>513</v>
      </c>
      <c r="H59" s="22" t="s">
        <v>547</v>
      </c>
    </row>
    <row r="60" spans="1:8" s="17" customFormat="1" ht="15" customHeight="1" x14ac:dyDescent="0.15">
      <c r="A60" s="22" t="str">
        <f t="shared" si="0"/>
        <v>15大阪0916</v>
      </c>
      <c r="B60" s="19">
        <v>15</v>
      </c>
      <c r="C60" s="19" t="s">
        <v>507</v>
      </c>
      <c r="D60" s="66" t="s">
        <v>516</v>
      </c>
      <c r="E60" s="22" t="s">
        <v>597</v>
      </c>
      <c r="F60" s="237" t="s">
        <v>130</v>
      </c>
      <c r="G60" s="195" t="s">
        <v>518</v>
      </c>
      <c r="H60" s="22" t="s">
        <v>425</v>
      </c>
    </row>
    <row r="61" spans="1:8" s="17" customFormat="1" ht="15" customHeight="1" x14ac:dyDescent="0.15">
      <c r="A61" s="22" t="str">
        <f t="shared" si="0"/>
        <v>15大阪0118</v>
      </c>
      <c r="B61" s="19">
        <v>15</v>
      </c>
      <c r="C61" s="19" t="s">
        <v>507</v>
      </c>
      <c r="D61" s="66" t="s">
        <v>598</v>
      </c>
      <c r="E61" s="22" t="s">
        <v>599</v>
      </c>
      <c r="F61" s="237" t="s">
        <v>130</v>
      </c>
      <c r="G61" s="195" t="s">
        <v>600</v>
      </c>
      <c r="H61" s="22" t="s">
        <v>425</v>
      </c>
    </row>
    <row r="62" spans="1:8" s="17" customFormat="1" ht="15" customHeight="1" x14ac:dyDescent="0.15">
      <c r="A62" s="22" t="str">
        <f t="shared" si="0"/>
        <v>15東京1104</v>
      </c>
      <c r="B62" s="19">
        <v>15</v>
      </c>
      <c r="C62" s="19" t="s">
        <v>468</v>
      </c>
      <c r="D62" s="66" t="s">
        <v>601</v>
      </c>
      <c r="E62" s="22" t="s">
        <v>602</v>
      </c>
      <c r="F62" s="237" t="s">
        <v>130</v>
      </c>
      <c r="G62" s="195" t="s">
        <v>603</v>
      </c>
      <c r="H62" s="22" t="s">
        <v>59</v>
      </c>
    </row>
    <row r="63" spans="1:8" s="17" customFormat="1" ht="15" customHeight="1" x14ac:dyDescent="0.15">
      <c r="A63" s="22" t="str">
        <f t="shared" si="0"/>
        <v>16東京0720</v>
      </c>
      <c r="B63" s="19">
        <v>16</v>
      </c>
      <c r="C63" s="19" t="s">
        <v>468</v>
      </c>
      <c r="D63" s="66" t="s">
        <v>604</v>
      </c>
      <c r="E63" s="22" t="s">
        <v>605</v>
      </c>
      <c r="F63" s="237" t="s">
        <v>606</v>
      </c>
      <c r="G63" s="195" t="s">
        <v>607</v>
      </c>
      <c r="H63" s="22" t="s">
        <v>59</v>
      </c>
    </row>
    <row r="64" spans="1:8" s="17" customFormat="1" ht="15" customHeight="1" x14ac:dyDescent="0.15">
      <c r="A64" s="22" t="str">
        <f t="shared" si="0"/>
        <v>16東京1015</v>
      </c>
      <c r="B64" s="19">
        <v>16</v>
      </c>
      <c r="C64" s="19" t="s">
        <v>468</v>
      </c>
      <c r="D64" s="66" t="s">
        <v>290</v>
      </c>
      <c r="E64" s="22" t="s">
        <v>608</v>
      </c>
      <c r="F64" s="237" t="s">
        <v>606</v>
      </c>
      <c r="G64" s="195" t="s">
        <v>497</v>
      </c>
      <c r="H64" s="22" t="s">
        <v>59</v>
      </c>
    </row>
    <row r="65" spans="1:8" s="17" customFormat="1" ht="15" customHeight="1" x14ac:dyDescent="0.15">
      <c r="A65" s="22" t="str">
        <f t="shared" si="0"/>
        <v>16東京0126</v>
      </c>
      <c r="B65" s="19">
        <v>16</v>
      </c>
      <c r="C65" s="19" t="s">
        <v>468</v>
      </c>
      <c r="D65" s="66" t="s">
        <v>609</v>
      </c>
      <c r="E65" s="22" t="s">
        <v>610</v>
      </c>
      <c r="F65" s="237" t="s">
        <v>606</v>
      </c>
      <c r="G65" s="195" t="s">
        <v>611</v>
      </c>
      <c r="H65" s="22" t="s">
        <v>59</v>
      </c>
    </row>
    <row r="66" spans="1:8" s="17" customFormat="1" ht="15" customHeight="1" x14ac:dyDescent="0.15">
      <c r="A66" s="22" t="str">
        <f t="shared" si="0"/>
        <v>17東京1008</v>
      </c>
      <c r="B66" s="19">
        <v>17</v>
      </c>
      <c r="C66" s="19" t="s">
        <v>468</v>
      </c>
      <c r="D66" s="66" t="s">
        <v>439</v>
      </c>
      <c r="E66" s="22" t="s">
        <v>612</v>
      </c>
      <c r="F66" s="237" t="s">
        <v>613</v>
      </c>
      <c r="G66" s="195" t="s">
        <v>614</v>
      </c>
      <c r="H66" s="22" t="s">
        <v>59</v>
      </c>
    </row>
    <row r="67" spans="1:8" s="17" customFormat="1" ht="15" customHeight="1" x14ac:dyDescent="0.15">
      <c r="A67" s="22" t="str">
        <f t="shared" ref="A67:A130" si="1">CONCATENATE(B67,C67,D67)</f>
        <v>17東京0209</v>
      </c>
      <c r="B67" s="19">
        <v>17</v>
      </c>
      <c r="C67" s="19" t="s">
        <v>468</v>
      </c>
      <c r="D67" s="66" t="s">
        <v>615</v>
      </c>
      <c r="E67" s="22" t="s">
        <v>616</v>
      </c>
      <c r="F67" s="237" t="s">
        <v>613</v>
      </c>
      <c r="G67" s="195" t="s">
        <v>617</v>
      </c>
      <c r="H67" s="22" t="s">
        <v>59</v>
      </c>
    </row>
    <row r="68" spans="1:8" s="17" customFormat="1" ht="15" customHeight="1" x14ac:dyDescent="0.15">
      <c r="A68" s="22" t="str">
        <f t="shared" si="1"/>
        <v>18大阪1026</v>
      </c>
      <c r="B68" s="19">
        <v>18</v>
      </c>
      <c r="C68" s="19" t="s">
        <v>507</v>
      </c>
      <c r="D68" s="66" t="s">
        <v>577</v>
      </c>
      <c r="E68" s="22" t="s">
        <v>618</v>
      </c>
      <c r="F68" s="237" t="s">
        <v>44</v>
      </c>
      <c r="G68" s="195" t="s">
        <v>619</v>
      </c>
      <c r="H68" s="22" t="s">
        <v>425</v>
      </c>
    </row>
    <row r="69" spans="1:8" s="17" customFormat="1" ht="15" customHeight="1" x14ac:dyDescent="0.15">
      <c r="A69" s="22" t="str">
        <f t="shared" si="1"/>
        <v>18東京0714</v>
      </c>
      <c r="B69" s="19">
        <v>18</v>
      </c>
      <c r="C69" s="19" t="s">
        <v>468</v>
      </c>
      <c r="D69" s="66" t="s">
        <v>620</v>
      </c>
      <c r="E69" s="22" t="s">
        <v>621</v>
      </c>
      <c r="F69" s="237" t="s">
        <v>44</v>
      </c>
      <c r="G69" s="195" t="s">
        <v>622</v>
      </c>
      <c r="H69" s="22" t="s">
        <v>59</v>
      </c>
    </row>
    <row r="70" spans="1:8" s="17" customFormat="1" ht="15" customHeight="1" x14ac:dyDescent="0.15">
      <c r="A70" s="22" t="str">
        <f t="shared" si="1"/>
        <v>18東京0907</v>
      </c>
      <c r="B70" s="19">
        <v>18</v>
      </c>
      <c r="C70" s="19" t="s">
        <v>468</v>
      </c>
      <c r="D70" s="66" t="s">
        <v>476</v>
      </c>
      <c r="E70" s="22" t="s">
        <v>623</v>
      </c>
      <c r="F70" s="237" t="s">
        <v>44</v>
      </c>
      <c r="G70" s="195" t="s">
        <v>624</v>
      </c>
      <c r="H70" s="22" t="s">
        <v>59</v>
      </c>
    </row>
    <row r="71" spans="1:8" s="17" customFormat="1" ht="15" customHeight="1" x14ac:dyDescent="0.15">
      <c r="A71" s="22" t="str">
        <f t="shared" si="1"/>
        <v>18東京1105</v>
      </c>
      <c r="B71" s="19">
        <v>18</v>
      </c>
      <c r="C71" s="19" t="s">
        <v>468</v>
      </c>
      <c r="D71" s="66" t="s">
        <v>288</v>
      </c>
      <c r="E71" s="22" t="s">
        <v>625</v>
      </c>
      <c r="F71" s="237" t="s">
        <v>44</v>
      </c>
      <c r="G71" s="195" t="s">
        <v>626</v>
      </c>
      <c r="H71" s="22" t="s">
        <v>59</v>
      </c>
    </row>
    <row r="72" spans="1:8" s="17" customFormat="1" ht="15" customHeight="1" x14ac:dyDescent="0.15">
      <c r="A72" s="22" t="str">
        <f t="shared" si="1"/>
        <v>18東京0215</v>
      </c>
      <c r="B72" s="19">
        <v>18</v>
      </c>
      <c r="C72" s="19" t="s">
        <v>468</v>
      </c>
      <c r="D72" s="66" t="s">
        <v>164</v>
      </c>
      <c r="E72" s="22" t="s">
        <v>627</v>
      </c>
      <c r="F72" s="237" t="s">
        <v>44</v>
      </c>
      <c r="G72" s="195" t="s">
        <v>628</v>
      </c>
      <c r="H72" s="22" t="s">
        <v>59</v>
      </c>
    </row>
    <row r="73" spans="1:8" s="17" customFormat="1" ht="15" customHeight="1" x14ac:dyDescent="0.15">
      <c r="A73" s="22" t="str">
        <f t="shared" si="1"/>
        <v>19大阪1009</v>
      </c>
      <c r="B73" s="19">
        <v>19</v>
      </c>
      <c r="C73" s="19" t="s">
        <v>507</v>
      </c>
      <c r="D73" s="66" t="s">
        <v>291</v>
      </c>
      <c r="E73" s="22" t="s">
        <v>629</v>
      </c>
      <c r="F73" s="237" t="s">
        <v>630</v>
      </c>
      <c r="G73" s="195" t="s">
        <v>631</v>
      </c>
      <c r="H73" s="22" t="s">
        <v>530</v>
      </c>
    </row>
    <row r="74" spans="1:8" s="17" customFormat="1" ht="15" customHeight="1" x14ac:dyDescent="0.15">
      <c r="A74" s="22" t="str">
        <f t="shared" si="1"/>
        <v>19東京0825</v>
      </c>
      <c r="B74" s="19">
        <v>19</v>
      </c>
      <c r="C74" s="19" t="s">
        <v>468</v>
      </c>
      <c r="D74" s="66" t="s">
        <v>632</v>
      </c>
      <c r="E74" s="22" t="s">
        <v>633</v>
      </c>
      <c r="F74" s="237" t="s">
        <v>630</v>
      </c>
      <c r="G74" s="195" t="s">
        <v>634</v>
      </c>
      <c r="H74" s="22" t="s">
        <v>59</v>
      </c>
    </row>
    <row r="75" spans="1:8" s="17" customFormat="1" ht="15" customHeight="1" x14ac:dyDescent="0.15">
      <c r="A75" s="22" t="str">
        <f t="shared" si="1"/>
        <v>19東京1109</v>
      </c>
      <c r="B75" s="19">
        <v>19</v>
      </c>
      <c r="C75" s="19" t="s">
        <v>468</v>
      </c>
      <c r="D75" s="66" t="s">
        <v>635</v>
      </c>
      <c r="E75" s="22" t="s">
        <v>636</v>
      </c>
      <c r="F75" s="237" t="s">
        <v>630</v>
      </c>
      <c r="G75" s="195" t="s">
        <v>637</v>
      </c>
      <c r="H75" s="22" t="s">
        <v>59</v>
      </c>
    </row>
    <row r="76" spans="1:8" s="17" customFormat="1" ht="15" customHeight="1" x14ac:dyDescent="0.15">
      <c r="A76" s="22" t="str">
        <f t="shared" si="1"/>
        <v>19東京0115</v>
      </c>
      <c r="B76" s="19">
        <v>19</v>
      </c>
      <c r="C76" s="19" t="s">
        <v>468</v>
      </c>
      <c r="D76" s="66" t="s">
        <v>428</v>
      </c>
      <c r="E76" s="22" t="s">
        <v>638</v>
      </c>
      <c r="F76" s="237" t="s">
        <v>630</v>
      </c>
      <c r="G76" s="195" t="s">
        <v>639</v>
      </c>
      <c r="H76" s="22" t="s">
        <v>59</v>
      </c>
    </row>
    <row r="77" spans="1:8" s="17" customFormat="1" ht="15" customHeight="1" x14ac:dyDescent="0.15">
      <c r="A77" s="22" t="str">
        <f t="shared" si="1"/>
        <v>20東京0708</v>
      </c>
      <c r="B77" s="19">
        <v>20</v>
      </c>
      <c r="C77" s="19" t="s">
        <v>468</v>
      </c>
      <c r="D77" s="66" t="s">
        <v>437</v>
      </c>
      <c r="E77" s="22" t="s">
        <v>640</v>
      </c>
      <c r="F77" s="237" t="s">
        <v>131</v>
      </c>
      <c r="G77" s="195" t="s">
        <v>570</v>
      </c>
      <c r="H77" s="22" t="s">
        <v>272</v>
      </c>
    </row>
    <row r="78" spans="1:8" s="17" customFormat="1" ht="15" customHeight="1" x14ac:dyDescent="0.15">
      <c r="A78" s="22" t="str">
        <f t="shared" si="1"/>
        <v>20東京0902</v>
      </c>
      <c r="B78" s="19">
        <v>20</v>
      </c>
      <c r="C78" s="19" t="s">
        <v>468</v>
      </c>
      <c r="D78" s="66" t="s">
        <v>438</v>
      </c>
      <c r="E78" s="22" t="s">
        <v>641</v>
      </c>
      <c r="F78" s="237" t="s">
        <v>131</v>
      </c>
      <c r="G78" s="195" t="s">
        <v>557</v>
      </c>
      <c r="H78" s="22" t="s">
        <v>272</v>
      </c>
    </row>
    <row r="79" spans="1:8" s="17" customFormat="1" ht="15" customHeight="1" x14ac:dyDescent="0.15">
      <c r="A79" s="22" t="str">
        <f t="shared" si="1"/>
        <v>20東京1007</v>
      </c>
      <c r="B79" s="19">
        <v>20</v>
      </c>
      <c r="C79" s="19" t="s">
        <v>468</v>
      </c>
      <c r="D79" s="66" t="s">
        <v>432</v>
      </c>
      <c r="E79" s="22" t="s">
        <v>642</v>
      </c>
      <c r="F79" s="237" t="s">
        <v>131</v>
      </c>
      <c r="G79" s="195" t="s">
        <v>595</v>
      </c>
      <c r="H79" s="22" t="s">
        <v>272</v>
      </c>
    </row>
    <row r="80" spans="1:8" s="17" customFormat="1" ht="15" customHeight="1" x14ac:dyDescent="0.15">
      <c r="A80" s="22" t="str">
        <f t="shared" si="1"/>
        <v>20東京1125</v>
      </c>
      <c r="B80" s="19">
        <v>20</v>
      </c>
      <c r="C80" s="19" t="s">
        <v>468</v>
      </c>
      <c r="D80" s="66" t="s">
        <v>427</v>
      </c>
      <c r="E80" s="22" t="s">
        <v>643</v>
      </c>
      <c r="F80" s="237" t="s">
        <v>131</v>
      </c>
      <c r="G80" s="195" t="s">
        <v>559</v>
      </c>
      <c r="H80" s="22" t="s">
        <v>272</v>
      </c>
    </row>
    <row r="81" spans="1:8" s="17" customFormat="1" ht="15" customHeight="1" x14ac:dyDescent="0.15">
      <c r="A81" s="22" t="str">
        <f t="shared" si="1"/>
        <v>20東京0217</v>
      </c>
      <c r="B81" s="19">
        <v>20</v>
      </c>
      <c r="C81" s="19" t="s">
        <v>468</v>
      </c>
      <c r="D81" s="66" t="s">
        <v>424</v>
      </c>
      <c r="E81" s="22" t="s">
        <v>644</v>
      </c>
      <c r="F81" s="237" t="s">
        <v>131</v>
      </c>
      <c r="G81" s="195" t="s">
        <v>526</v>
      </c>
      <c r="H81" s="22" t="s">
        <v>272</v>
      </c>
    </row>
    <row r="82" spans="1:8" s="17" customFormat="1" ht="15" customHeight="1" x14ac:dyDescent="0.15">
      <c r="A82" s="22" t="str">
        <f t="shared" si="1"/>
        <v>21名古屋1111</v>
      </c>
      <c r="B82" s="19">
        <v>21</v>
      </c>
      <c r="C82" s="19" t="s">
        <v>551</v>
      </c>
      <c r="D82" s="66" t="s">
        <v>433</v>
      </c>
      <c r="E82" s="22" t="s">
        <v>645</v>
      </c>
      <c r="F82" s="237" t="s">
        <v>132</v>
      </c>
      <c r="G82" s="195" t="s">
        <v>537</v>
      </c>
      <c r="H82" s="22" t="s">
        <v>274</v>
      </c>
    </row>
    <row r="83" spans="1:8" s="17" customFormat="1" ht="15" customHeight="1" x14ac:dyDescent="0.15">
      <c r="A83" s="22" t="str">
        <f t="shared" si="1"/>
        <v>21大阪0616</v>
      </c>
      <c r="B83" s="19">
        <v>21</v>
      </c>
      <c r="C83" s="19" t="s">
        <v>507</v>
      </c>
      <c r="D83" s="66" t="s">
        <v>646</v>
      </c>
      <c r="E83" s="22" t="s">
        <v>647</v>
      </c>
      <c r="F83" s="237" t="s">
        <v>132</v>
      </c>
      <c r="G83" s="195" t="s">
        <v>648</v>
      </c>
      <c r="H83" s="22" t="s">
        <v>425</v>
      </c>
    </row>
    <row r="84" spans="1:8" s="17" customFormat="1" ht="15" customHeight="1" x14ac:dyDescent="0.15">
      <c r="A84" s="22" t="str">
        <f t="shared" si="1"/>
        <v>21大阪0706</v>
      </c>
      <c r="B84" s="19">
        <v>21</v>
      </c>
      <c r="C84" s="19" t="s">
        <v>507</v>
      </c>
      <c r="D84" s="66" t="s">
        <v>649</v>
      </c>
      <c r="E84" s="22" t="s">
        <v>650</v>
      </c>
      <c r="F84" s="237" t="s">
        <v>132</v>
      </c>
      <c r="G84" s="195" t="s">
        <v>651</v>
      </c>
      <c r="H84" s="22" t="s">
        <v>425</v>
      </c>
    </row>
    <row r="85" spans="1:8" s="17" customFormat="1" ht="15" customHeight="1" x14ac:dyDescent="0.15">
      <c r="A85" s="22" t="str">
        <f t="shared" si="1"/>
        <v>21大阪0909</v>
      </c>
      <c r="B85" s="19">
        <v>21</v>
      </c>
      <c r="C85" s="19" t="s">
        <v>507</v>
      </c>
      <c r="D85" s="66" t="s">
        <v>423</v>
      </c>
      <c r="E85" s="22" t="s">
        <v>652</v>
      </c>
      <c r="F85" s="237" t="s">
        <v>132</v>
      </c>
      <c r="G85" s="195" t="s">
        <v>573</v>
      </c>
      <c r="H85" s="22" t="s">
        <v>425</v>
      </c>
    </row>
    <row r="86" spans="1:8" s="17" customFormat="1" ht="15" customHeight="1" x14ac:dyDescent="0.15">
      <c r="A86" s="22" t="str">
        <f t="shared" si="1"/>
        <v>21大阪1012</v>
      </c>
      <c r="B86" s="19">
        <v>21</v>
      </c>
      <c r="C86" s="19" t="s">
        <v>507</v>
      </c>
      <c r="D86" s="66" t="s">
        <v>653</v>
      </c>
      <c r="E86" s="22" t="s">
        <v>654</v>
      </c>
      <c r="F86" s="237" t="s">
        <v>132</v>
      </c>
      <c r="G86" s="195" t="s">
        <v>655</v>
      </c>
      <c r="H86" s="22" t="s">
        <v>425</v>
      </c>
    </row>
    <row r="87" spans="1:8" s="17" customFormat="1" ht="15" customHeight="1" x14ac:dyDescent="0.15">
      <c r="A87" s="22" t="str">
        <f t="shared" si="1"/>
        <v>21大阪1109</v>
      </c>
      <c r="B87" s="19">
        <v>21</v>
      </c>
      <c r="C87" s="19" t="s">
        <v>507</v>
      </c>
      <c r="D87" s="66" t="s">
        <v>635</v>
      </c>
      <c r="E87" s="22" t="s">
        <v>656</v>
      </c>
      <c r="F87" s="237" t="s">
        <v>132</v>
      </c>
      <c r="G87" s="195" t="s">
        <v>657</v>
      </c>
      <c r="H87" s="22" t="s">
        <v>425</v>
      </c>
    </row>
    <row r="88" spans="1:8" s="17" customFormat="1" ht="15" customHeight="1" x14ac:dyDescent="0.15">
      <c r="A88" s="22" t="str">
        <f t="shared" si="1"/>
        <v>21大阪0120</v>
      </c>
      <c r="B88" s="19">
        <v>21</v>
      </c>
      <c r="C88" s="19" t="s">
        <v>507</v>
      </c>
      <c r="D88" s="66" t="s">
        <v>435</v>
      </c>
      <c r="E88" s="22" t="s">
        <v>658</v>
      </c>
      <c r="F88" s="237" t="s">
        <v>132</v>
      </c>
      <c r="G88" s="195" t="s">
        <v>524</v>
      </c>
      <c r="H88" s="22" t="s">
        <v>425</v>
      </c>
    </row>
    <row r="89" spans="1:8" s="17" customFormat="1" ht="15" customHeight="1" x14ac:dyDescent="0.15">
      <c r="A89" s="22" t="str">
        <f t="shared" si="1"/>
        <v>21東京0520</v>
      </c>
      <c r="B89" s="19">
        <v>21</v>
      </c>
      <c r="C89" s="19" t="s">
        <v>468</v>
      </c>
      <c r="D89" s="66" t="s">
        <v>659</v>
      </c>
      <c r="E89" s="22" t="s">
        <v>660</v>
      </c>
      <c r="F89" s="237" t="s">
        <v>132</v>
      </c>
      <c r="G89" s="195" t="s">
        <v>661</v>
      </c>
      <c r="H89" s="22" t="s">
        <v>59</v>
      </c>
    </row>
    <row r="90" spans="1:8" s="17" customFormat="1" ht="15" customHeight="1" x14ac:dyDescent="0.15">
      <c r="A90" s="22" t="str">
        <f t="shared" si="1"/>
        <v>21東京0610</v>
      </c>
      <c r="B90" s="19">
        <v>21</v>
      </c>
      <c r="C90" s="19" t="s">
        <v>468</v>
      </c>
      <c r="D90" s="66" t="s">
        <v>566</v>
      </c>
      <c r="E90" s="22" t="s">
        <v>662</v>
      </c>
      <c r="F90" s="237" t="s">
        <v>132</v>
      </c>
      <c r="G90" s="195" t="s">
        <v>568</v>
      </c>
      <c r="H90" s="22" t="s">
        <v>59</v>
      </c>
    </row>
    <row r="91" spans="1:8" s="17" customFormat="1" ht="15" customHeight="1" x14ac:dyDescent="0.15">
      <c r="A91" s="22" t="str">
        <f t="shared" si="1"/>
        <v>21東京0701</v>
      </c>
      <c r="B91" s="19">
        <v>21</v>
      </c>
      <c r="C91" s="19" t="s">
        <v>468</v>
      </c>
      <c r="D91" s="66" t="s">
        <v>454</v>
      </c>
      <c r="E91" s="22" t="s">
        <v>663</v>
      </c>
      <c r="F91" s="237" t="s">
        <v>132</v>
      </c>
      <c r="G91" s="195" t="s">
        <v>544</v>
      </c>
      <c r="H91" s="22" t="s">
        <v>59</v>
      </c>
    </row>
    <row r="92" spans="1:8" s="17" customFormat="1" ht="15" customHeight="1" x14ac:dyDescent="0.15">
      <c r="A92" s="22" t="str">
        <f t="shared" si="1"/>
        <v>21東京0819</v>
      </c>
      <c r="B92" s="19">
        <v>21</v>
      </c>
      <c r="C92" s="19" t="s">
        <v>468</v>
      </c>
      <c r="D92" s="66" t="s">
        <v>508</v>
      </c>
      <c r="E92" s="22" t="s">
        <v>664</v>
      </c>
      <c r="F92" s="237" t="s">
        <v>132</v>
      </c>
      <c r="G92" s="195" t="s">
        <v>510</v>
      </c>
      <c r="H92" s="22" t="s">
        <v>59</v>
      </c>
    </row>
    <row r="93" spans="1:8" s="17" customFormat="1" ht="15" customHeight="1" x14ac:dyDescent="0.15">
      <c r="A93" s="22" t="str">
        <f t="shared" si="1"/>
        <v>21東京0916</v>
      </c>
      <c r="B93" s="19">
        <v>21</v>
      </c>
      <c r="C93" s="19" t="s">
        <v>468</v>
      </c>
      <c r="D93" s="66" t="s">
        <v>516</v>
      </c>
      <c r="E93" s="22" t="s">
        <v>665</v>
      </c>
      <c r="F93" s="237" t="s">
        <v>132</v>
      </c>
      <c r="G93" s="195" t="s">
        <v>518</v>
      </c>
      <c r="H93" s="22" t="s">
        <v>59</v>
      </c>
    </row>
    <row r="94" spans="1:8" s="17" customFormat="1" ht="15" customHeight="1" x14ac:dyDescent="0.15">
      <c r="A94" s="22" t="str">
        <f t="shared" si="1"/>
        <v>21東京1005</v>
      </c>
      <c r="B94" s="19">
        <v>21</v>
      </c>
      <c r="C94" s="19" t="s">
        <v>468</v>
      </c>
      <c r="D94" s="66" t="s">
        <v>574</v>
      </c>
      <c r="E94" s="22" t="s">
        <v>666</v>
      </c>
      <c r="F94" s="237" t="s">
        <v>132</v>
      </c>
      <c r="G94" s="195" t="s">
        <v>576</v>
      </c>
      <c r="H94" s="22" t="s">
        <v>59</v>
      </c>
    </row>
    <row r="95" spans="1:8" s="17" customFormat="1" ht="15" customHeight="1" x14ac:dyDescent="0.15">
      <c r="A95" s="22" t="str">
        <f t="shared" si="1"/>
        <v>21東京1104</v>
      </c>
      <c r="B95" s="19">
        <v>21</v>
      </c>
      <c r="C95" s="19" t="s">
        <v>468</v>
      </c>
      <c r="D95" s="66" t="s">
        <v>601</v>
      </c>
      <c r="E95" s="22" t="s">
        <v>667</v>
      </c>
      <c r="F95" s="237" t="s">
        <v>132</v>
      </c>
      <c r="G95" s="195" t="s">
        <v>603</v>
      </c>
      <c r="H95" s="22" t="s">
        <v>59</v>
      </c>
    </row>
    <row r="96" spans="1:8" s="17" customFormat="1" ht="15" customHeight="1" x14ac:dyDescent="0.15">
      <c r="A96" s="22" t="str">
        <f t="shared" si="1"/>
        <v>21東京1202</v>
      </c>
      <c r="B96" s="19">
        <v>21</v>
      </c>
      <c r="C96" s="19" t="s">
        <v>468</v>
      </c>
      <c r="D96" s="66" t="s">
        <v>441</v>
      </c>
      <c r="E96" s="22" t="s">
        <v>668</v>
      </c>
      <c r="F96" s="237" t="s">
        <v>132</v>
      </c>
      <c r="G96" s="195" t="s">
        <v>669</v>
      </c>
      <c r="H96" s="22" t="s">
        <v>59</v>
      </c>
    </row>
    <row r="97" spans="1:8" s="17" customFormat="1" ht="15" customHeight="1" x14ac:dyDescent="0.15">
      <c r="A97" s="22" t="str">
        <f t="shared" si="1"/>
        <v>21東京0203</v>
      </c>
      <c r="B97" s="19">
        <v>21</v>
      </c>
      <c r="C97" s="19" t="s">
        <v>468</v>
      </c>
      <c r="D97" s="66" t="s">
        <v>429</v>
      </c>
      <c r="E97" s="22" t="s">
        <v>670</v>
      </c>
      <c r="F97" s="237" t="s">
        <v>132</v>
      </c>
      <c r="G97" s="195" t="s">
        <v>513</v>
      </c>
      <c r="H97" s="22" t="s">
        <v>59</v>
      </c>
    </row>
    <row r="98" spans="1:8" s="17" customFormat="1" ht="15" customHeight="1" x14ac:dyDescent="0.15">
      <c r="A98" s="22" t="str">
        <f t="shared" si="1"/>
        <v>21東京0303</v>
      </c>
      <c r="B98" s="19">
        <v>21</v>
      </c>
      <c r="C98" s="19" t="s">
        <v>468</v>
      </c>
      <c r="D98" s="66" t="s">
        <v>444</v>
      </c>
      <c r="E98" s="22" t="s">
        <v>671</v>
      </c>
      <c r="F98" s="237" t="s">
        <v>132</v>
      </c>
      <c r="G98" s="195" t="s">
        <v>585</v>
      </c>
      <c r="H98" s="22" t="s">
        <v>59</v>
      </c>
    </row>
    <row r="99" spans="1:8" s="17" customFormat="1" ht="15" customHeight="1" x14ac:dyDescent="0.15">
      <c r="A99" s="22" t="str">
        <f t="shared" si="1"/>
        <v>22名古屋0917</v>
      </c>
      <c r="B99" s="19">
        <v>22</v>
      </c>
      <c r="C99" s="19" t="s">
        <v>551</v>
      </c>
      <c r="D99" s="66" t="s">
        <v>452</v>
      </c>
      <c r="E99" s="22" t="s">
        <v>672</v>
      </c>
      <c r="F99" s="237" t="s">
        <v>226</v>
      </c>
      <c r="G99" s="195" t="s">
        <v>485</v>
      </c>
      <c r="H99" s="22" t="s">
        <v>274</v>
      </c>
    </row>
    <row r="100" spans="1:8" s="17" customFormat="1" ht="15" customHeight="1" x14ac:dyDescent="0.15">
      <c r="A100" s="22" t="str">
        <f t="shared" si="1"/>
        <v>22大阪0907</v>
      </c>
      <c r="B100" s="19">
        <v>22</v>
      </c>
      <c r="C100" s="19" t="s">
        <v>507</v>
      </c>
      <c r="D100" s="66" t="s">
        <v>476</v>
      </c>
      <c r="E100" s="22" t="s">
        <v>673</v>
      </c>
      <c r="F100" s="237" t="s">
        <v>226</v>
      </c>
      <c r="G100" s="195" t="s">
        <v>624</v>
      </c>
      <c r="H100" s="22" t="s">
        <v>425</v>
      </c>
    </row>
    <row r="101" spans="1:8" s="17" customFormat="1" ht="15" customHeight="1" x14ac:dyDescent="0.15">
      <c r="A101" s="22" t="str">
        <f t="shared" si="1"/>
        <v>22大阪1105</v>
      </c>
      <c r="B101" s="19">
        <v>22</v>
      </c>
      <c r="C101" s="19" t="s">
        <v>507</v>
      </c>
      <c r="D101" s="66" t="s">
        <v>288</v>
      </c>
      <c r="E101" s="22" t="s">
        <v>674</v>
      </c>
      <c r="F101" s="237" t="s">
        <v>226</v>
      </c>
      <c r="G101" s="195" t="s">
        <v>626</v>
      </c>
      <c r="H101" s="22" t="s">
        <v>425</v>
      </c>
    </row>
    <row r="102" spans="1:8" s="17" customFormat="1" ht="15" customHeight="1" x14ac:dyDescent="0.15">
      <c r="A102" s="22" t="str">
        <f t="shared" si="1"/>
        <v>22大阪0204</v>
      </c>
      <c r="B102" s="19">
        <v>22</v>
      </c>
      <c r="C102" s="19" t="s">
        <v>507</v>
      </c>
      <c r="D102" s="66" t="s">
        <v>279</v>
      </c>
      <c r="E102" s="22" t="s">
        <v>675</v>
      </c>
      <c r="F102" s="237" t="s">
        <v>226</v>
      </c>
      <c r="G102" s="195" t="s">
        <v>489</v>
      </c>
      <c r="H102" s="22" t="s">
        <v>425</v>
      </c>
    </row>
    <row r="103" spans="1:8" s="17" customFormat="1" ht="15" customHeight="1" x14ac:dyDescent="0.15">
      <c r="A103" s="22" t="str">
        <f t="shared" si="1"/>
        <v>22東京0617</v>
      </c>
      <c r="B103" s="19">
        <v>22</v>
      </c>
      <c r="C103" s="19" t="s">
        <v>468</v>
      </c>
      <c r="D103" s="66" t="s">
        <v>676</v>
      </c>
      <c r="E103" s="22" t="s">
        <v>677</v>
      </c>
      <c r="F103" s="237" t="s">
        <v>226</v>
      </c>
      <c r="G103" s="195" t="s">
        <v>678</v>
      </c>
      <c r="H103" s="22" t="s">
        <v>59</v>
      </c>
    </row>
    <row r="104" spans="1:8" s="17" customFormat="1" ht="15" customHeight="1" x14ac:dyDescent="0.15">
      <c r="A104" s="22" t="str">
        <f t="shared" si="1"/>
        <v>22東京0817</v>
      </c>
      <c r="B104" s="19">
        <v>22</v>
      </c>
      <c r="C104" s="19" t="s">
        <v>468</v>
      </c>
      <c r="D104" s="66" t="s">
        <v>679</v>
      </c>
      <c r="E104" s="22" t="s">
        <v>680</v>
      </c>
      <c r="F104" s="237" t="s">
        <v>226</v>
      </c>
      <c r="G104" s="195" t="s">
        <v>681</v>
      </c>
      <c r="H104" s="22" t="s">
        <v>59</v>
      </c>
    </row>
    <row r="105" spans="1:8" s="17" customFormat="1" ht="15" customHeight="1" x14ac:dyDescent="0.15">
      <c r="A105" s="22" t="str">
        <f t="shared" si="1"/>
        <v>22東京0914</v>
      </c>
      <c r="B105" s="19">
        <v>22</v>
      </c>
      <c r="C105" s="19" t="s">
        <v>468</v>
      </c>
      <c r="D105" s="66" t="s">
        <v>682</v>
      </c>
      <c r="E105" s="22" t="s">
        <v>683</v>
      </c>
      <c r="F105" s="237" t="s">
        <v>226</v>
      </c>
      <c r="G105" s="195" t="s">
        <v>684</v>
      </c>
      <c r="H105" s="22" t="s">
        <v>59</v>
      </c>
    </row>
    <row r="106" spans="1:8" s="17" customFormat="1" ht="15" customHeight="1" x14ac:dyDescent="0.15">
      <c r="A106" s="22" t="str">
        <f t="shared" si="1"/>
        <v>22東京1116</v>
      </c>
      <c r="B106" s="19">
        <v>22</v>
      </c>
      <c r="C106" s="19" t="s">
        <v>468</v>
      </c>
      <c r="D106" s="66" t="s">
        <v>685</v>
      </c>
      <c r="E106" s="22" t="s">
        <v>686</v>
      </c>
      <c r="F106" s="237" t="s">
        <v>226</v>
      </c>
      <c r="G106" s="195" t="s">
        <v>687</v>
      </c>
      <c r="H106" s="22" t="s">
        <v>59</v>
      </c>
    </row>
    <row r="107" spans="1:8" ht="15" customHeight="1" x14ac:dyDescent="0.15">
      <c r="A107" s="22" t="str">
        <f t="shared" si="1"/>
        <v>22東京0121</v>
      </c>
      <c r="B107" s="19">
        <v>22</v>
      </c>
      <c r="C107" s="19" t="s">
        <v>468</v>
      </c>
      <c r="D107" s="66" t="s">
        <v>281</v>
      </c>
      <c r="E107" s="22" t="s">
        <v>688</v>
      </c>
      <c r="F107" s="237" t="s">
        <v>226</v>
      </c>
      <c r="G107" s="195" t="s">
        <v>506</v>
      </c>
      <c r="H107" s="22" t="s">
        <v>59</v>
      </c>
    </row>
    <row r="108" spans="1:8" ht="15" customHeight="1" x14ac:dyDescent="0.15">
      <c r="A108" s="22" t="str">
        <f t="shared" si="1"/>
        <v>22東京0225</v>
      </c>
      <c r="B108" s="19">
        <v>22</v>
      </c>
      <c r="C108" s="19" t="s">
        <v>468</v>
      </c>
      <c r="D108" s="66" t="s">
        <v>277</v>
      </c>
      <c r="E108" s="22" t="s">
        <v>689</v>
      </c>
      <c r="F108" s="237" t="s">
        <v>226</v>
      </c>
      <c r="G108" s="195" t="s">
        <v>690</v>
      </c>
      <c r="H108" s="22" t="s">
        <v>59</v>
      </c>
    </row>
    <row r="109" spans="1:8" ht="15" customHeight="1" x14ac:dyDescent="0.15">
      <c r="A109" s="22" t="str">
        <f t="shared" si="1"/>
        <v>23名古屋1126</v>
      </c>
      <c r="B109" s="19">
        <v>23</v>
      </c>
      <c r="C109" s="19" t="s">
        <v>551</v>
      </c>
      <c r="D109" s="66" t="s">
        <v>285</v>
      </c>
      <c r="E109" s="22" t="s">
        <v>691</v>
      </c>
      <c r="F109" s="237" t="s">
        <v>692</v>
      </c>
      <c r="G109" s="195" t="s">
        <v>693</v>
      </c>
      <c r="H109" s="22" t="s">
        <v>274</v>
      </c>
    </row>
    <row r="110" spans="1:8" ht="15" customHeight="1" x14ac:dyDescent="0.15">
      <c r="A110" s="22" t="str">
        <f t="shared" si="1"/>
        <v>23大阪1202</v>
      </c>
      <c r="B110" s="19">
        <v>23</v>
      </c>
      <c r="C110" s="19" t="s">
        <v>507</v>
      </c>
      <c r="D110" s="66" t="s">
        <v>441</v>
      </c>
      <c r="E110" s="22" t="s">
        <v>694</v>
      </c>
      <c r="F110" s="237" t="s">
        <v>692</v>
      </c>
      <c r="G110" s="195" t="s">
        <v>695</v>
      </c>
      <c r="H110" s="22" t="s">
        <v>530</v>
      </c>
    </row>
    <row r="111" spans="1:8" ht="15" customHeight="1" x14ac:dyDescent="0.15">
      <c r="A111" s="22" t="str">
        <f t="shared" si="1"/>
        <v>23東京0915</v>
      </c>
      <c r="B111" s="19">
        <v>23</v>
      </c>
      <c r="C111" s="19" t="s">
        <v>468</v>
      </c>
      <c r="D111" s="66" t="s">
        <v>696</v>
      </c>
      <c r="E111" s="22" t="s">
        <v>697</v>
      </c>
      <c r="F111" s="237" t="s">
        <v>692</v>
      </c>
      <c r="G111" s="195" t="s">
        <v>698</v>
      </c>
      <c r="H111" s="22" t="s">
        <v>59</v>
      </c>
    </row>
    <row r="112" spans="1:8" ht="15" customHeight="1" x14ac:dyDescent="0.15">
      <c r="A112" s="22" t="str">
        <f t="shared" si="1"/>
        <v>23東京1209</v>
      </c>
      <c r="B112" s="19">
        <v>23</v>
      </c>
      <c r="C112" s="19" t="s">
        <v>468</v>
      </c>
      <c r="D112" s="66" t="s">
        <v>443</v>
      </c>
      <c r="E112" s="22" t="s">
        <v>699</v>
      </c>
      <c r="F112" s="237" t="s">
        <v>692</v>
      </c>
      <c r="G112" s="195" t="s">
        <v>700</v>
      </c>
      <c r="H112" s="22" t="s">
        <v>59</v>
      </c>
    </row>
    <row r="113" spans="1:8" ht="15" customHeight="1" x14ac:dyDescent="0.15">
      <c r="A113" s="22" t="str">
        <f t="shared" si="1"/>
        <v>23東京0226</v>
      </c>
      <c r="B113" s="19">
        <v>23</v>
      </c>
      <c r="C113" s="19" t="s">
        <v>468</v>
      </c>
      <c r="D113" s="66" t="s">
        <v>201</v>
      </c>
      <c r="E113" s="22" t="s">
        <v>701</v>
      </c>
      <c r="F113" s="237" t="s">
        <v>692</v>
      </c>
      <c r="G113" s="195" t="s">
        <v>702</v>
      </c>
      <c r="H113" s="22" t="s">
        <v>59</v>
      </c>
    </row>
    <row r="114" spans="1:8" ht="15" customHeight="1" x14ac:dyDescent="0.15">
      <c r="A114" s="22" t="str">
        <f t="shared" si="1"/>
        <v>24大阪0720</v>
      </c>
      <c r="B114" s="19">
        <v>24</v>
      </c>
      <c r="C114" s="19" t="s">
        <v>507</v>
      </c>
      <c r="D114" s="66" t="s">
        <v>604</v>
      </c>
      <c r="E114" s="22" t="s">
        <v>703</v>
      </c>
      <c r="F114" s="237" t="s">
        <v>17</v>
      </c>
      <c r="G114" s="195" t="s">
        <v>607</v>
      </c>
      <c r="H114" s="22" t="s">
        <v>425</v>
      </c>
    </row>
    <row r="115" spans="1:8" ht="15" customHeight="1" x14ac:dyDescent="0.15">
      <c r="A115" s="22" t="str">
        <f t="shared" si="1"/>
        <v>24大阪0903</v>
      </c>
      <c r="B115" s="19">
        <v>24</v>
      </c>
      <c r="C115" s="19" t="s">
        <v>507</v>
      </c>
      <c r="D115" s="66" t="s">
        <v>295</v>
      </c>
      <c r="E115" s="22" t="s">
        <v>704</v>
      </c>
      <c r="F115" s="237" t="s">
        <v>17</v>
      </c>
      <c r="G115" s="195" t="s">
        <v>532</v>
      </c>
      <c r="H115" s="22" t="s">
        <v>425</v>
      </c>
    </row>
    <row r="116" spans="1:8" ht="15" customHeight="1" x14ac:dyDescent="0.15">
      <c r="A116" s="22" t="str">
        <f t="shared" si="1"/>
        <v>24大阪1112</v>
      </c>
      <c r="B116" s="19">
        <v>24</v>
      </c>
      <c r="C116" s="19" t="s">
        <v>507</v>
      </c>
      <c r="D116" s="66" t="s">
        <v>287</v>
      </c>
      <c r="E116" s="22" t="s">
        <v>705</v>
      </c>
      <c r="F116" s="237" t="s">
        <v>17</v>
      </c>
      <c r="G116" s="195" t="s">
        <v>534</v>
      </c>
      <c r="H116" s="22" t="s">
        <v>425</v>
      </c>
    </row>
    <row r="117" spans="1:8" ht="15" customHeight="1" x14ac:dyDescent="0.15">
      <c r="A117" s="22" t="str">
        <f t="shared" si="1"/>
        <v>24大阪0114</v>
      </c>
      <c r="B117" s="19">
        <v>24</v>
      </c>
      <c r="C117" s="19" t="s">
        <v>507</v>
      </c>
      <c r="D117" s="66" t="s">
        <v>706</v>
      </c>
      <c r="E117" s="22" t="s">
        <v>707</v>
      </c>
      <c r="F117" s="237" t="s">
        <v>17</v>
      </c>
      <c r="G117" s="195" t="s">
        <v>708</v>
      </c>
      <c r="H117" s="22" t="s">
        <v>425</v>
      </c>
    </row>
    <row r="118" spans="1:8" ht="15" customHeight="1" x14ac:dyDescent="0.15">
      <c r="A118" s="22" t="str">
        <f t="shared" si="1"/>
        <v>24東京0604</v>
      </c>
      <c r="B118" s="19">
        <v>24</v>
      </c>
      <c r="C118" s="19" t="s">
        <v>468</v>
      </c>
      <c r="D118" s="66" t="s">
        <v>300</v>
      </c>
      <c r="E118" s="22" t="s">
        <v>709</v>
      </c>
      <c r="F118" s="237" t="s">
        <v>17</v>
      </c>
      <c r="G118" s="195" t="s">
        <v>710</v>
      </c>
      <c r="H118" s="22" t="s">
        <v>59</v>
      </c>
    </row>
    <row r="119" spans="1:8" ht="15" customHeight="1" x14ac:dyDescent="0.15">
      <c r="A119" s="22" t="str">
        <f t="shared" si="1"/>
        <v>24東京0706</v>
      </c>
      <c r="B119" s="19">
        <v>24</v>
      </c>
      <c r="C119" s="19" t="s">
        <v>468</v>
      </c>
      <c r="D119" s="66" t="s">
        <v>649</v>
      </c>
      <c r="E119" s="22" t="s">
        <v>711</v>
      </c>
      <c r="F119" s="237" t="s">
        <v>17</v>
      </c>
      <c r="G119" s="195" t="s">
        <v>712</v>
      </c>
      <c r="H119" s="22" t="s">
        <v>59</v>
      </c>
    </row>
    <row r="120" spans="1:8" ht="15" customHeight="1" x14ac:dyDescent="0.15">
      <c r="A120" s="22" t="str">
        <f t="shared" si="1"/>
        <v>24東京0820</v>
      </c>
      <c r="B120" s="19">
        <v>24</v>
      </c>
      <c r="C120" s="19" t="s">
        <v>468</v>
      </c>
      <c r="D120" s="66" t="s">
        <v>459</v>
      </c>
      <c r="E120" s="22" t="s">
        <v>713</v>
      </c>
      <c r="F120" s="237" t="s">
        <v>17</v>
      </c>
      <c r="G120" s="195" t="s">
        <v>714</v>
      </c>
      <c r="H120" s="22" t="s">
        <v>59</v>
      </c>
    </row>
    <row r="121" spans="1:8" ht="15" customHeight="1" x14ac:dyDescent="0.15">
      <c r="A121" s="22" t="str">
        <f t="shared" si="1"/>
        <v>24東京0914</v>
      </c>
      <c r="B121" s="19">
        <v>24</v>
      </c>
      <c r="C121" s="19" t="s">
        <v>468</v>
      </c>
      <c r="D121" s="66" t="s">
        <v>682</v>
      </c>
      <c r="E121" s="22" t="s">
        <v>715</v>
      </c>
      <c r="F121" s="237" t="s">
        <v>17</v>
      </c>
      <c r="G121" s="195" t="s">
        <v>684</v>
      </c>
      <c r="H121" s="22" t="s">
        <v>59</v>
      </c>
    </row>
    <row r="122" spans="1:8" ht="15" customHeight="1" x14ac:dyDescent="0.15">
      <c r="A122" s="22" t="str">
        <f t="shared" si="1"/>
        <v>24東京1019</v>
      </c>
      <c r="B122" s="19">
        <v>24</v>
      </c>
      <c r="C122" s="19" t="s">
        <v>468</v>
      </c>
      <c r="D122" s="66" t="s">
        <v>501</v>
      </c>
      <c r="E122" s="22" t="s">
        <v>716</v>
      </c>
      <c r="F122" s="237" t="s">
        <v>17</v>
      </c>
      <c r="G122" s="195" t="s">
        <v>504</v>
      </c>
      <c r="H122" s="22" t="s">
        <v>59</v>
      </c>
    </row>
    <row r="123" spans="1:8" ht="15" customHeight="1" x14ac:dyDescent="0.15">
      <c r="A123" s="22" t="str">
        <f t="shared" si="1"/>
        <v>24東京1117</v>
      </c>
      <c r="B123" s="19">
        <v>24</v>
      </c>
      <c r="C123" s="19" t="s">
        <v>468</v>
      </c>
      <c r="D123" s="66" t="s">
        <v>717</v>
      </c>
      <c r="E123" s="22" t="s">
        <v>718</v>
      </c>
      <c r="F123" s="237" t="s">
        <v>17</v>
      </c>
      <c r="G123" s="195" t="s">
        <v>719</v>
      </c>
      <c r="H123" s="22" t="s">
        <v>59</v>
      </c>
    </row>
    <row r="124" spans="1:8" ht="15" customHeight="1" x14ac:dyDescent="0.15">
      <c r="A124" s="22" t="str">
        <f t="shared" si="1"/>
        <v>24東京1210</v>
      </c>
      <c r="B124" s="19">
        <v>24</v>
      </c>
      <c r="C124" s="19" t="s">
        <v>468</v>
      </c>
      <c r="D124" s="66" t="s">
        <v>282</v>
      </c>
      <c r="E124" s="22" t="s">
        <v>720</v>
      </c>
      <c r="F124" s="237" t="s">
        <v>17</v>
      </c>
      <c r="G124" s="195" t="s">
        <v>721</v>
      </c>
      <c r="H124" s="22" t="s">
        <v>59</v>
      </c>
    </row>
    <row r="125" spans="1:8" ht="15" customHeight="1" x14ac:dyDescent="0.15">
      <c r="A125" s="22" t="str">
        <f t="shared" si="1"/>
        <v>24東京0201</v>
      </c>
      <c r="B125" s="19">
        <v>24</v>
      </c>
      <c r="C125" s="19" t="s">
        <v>468</v>
      </c>
      <c r="D125" s="66" t="s">
        <v>560</v>
      </c>
      <c r="E125" s="22" t="s">
        <v>722</v>
      </c>
      <c r="F125" s="237" t="s">
        <v>17</v>
      </c>
      <c r="G125" s="195" t="s">
        <v>723</v>
      </c>
      <c r="H125" s="22" t="s">
        <v>59</v>
      </c>
    </row>
    <row r="126" spans="1:8" ht="15" customHeight="1" x14ac:dyDescent="0.15">
      <c r="A126" s="22" t="str">
        <f t="shared" si="1"/>
        <v>24東京0309</v>
      </c>
      <c r="B126" s="19">
        <v>24</v>
      </c>
      <c r="C126" s="19" t="s">
        <v>468</v>
      </c>
      <c r="D126" s="66" t="s">
        <v>461</v>
      </c>
      <c r="E126" s="22" t="s">
        <v>724</v>
      </c>
      <c r="F126" s="237" t="s">
        <v>17</v>
      </c>
      <c r="G126" s="195" t="s">
        <v>725</v>
      </c>
      <c r="H126" s="22" t="s">
        <v>59</v>
      </c>
    </row>
    <row r="127" spans="1:8" ht="15" customHeight="1" x14ac:dyDescent="0.15">
      <c r="A127" s="22" t="str">
        <f t="shared" si="1"/>
        <v>25名古屋1006</v>
      </c>
      <c r="B127" s="19">
        <v>25</v>
      </c>
      <c r="C127" s="19" t="s">
        <v>551</v>
      </c>
      <c r="D127" s="66" t="s">
        <v>726</v>
      </c>
      <c r="E127" s="22" t="s">
        <v>727</v>
      </c>
      <c r="F127" s="237" t="s">
        <v>15</v>
      </c>
      <c r="G127" s="195" t="s">
        <v>728</v>
      </c>
      <c r="H127" s="22" t="s">
        <v>274</v>
      </c>
    </row>
    <row r="128" spans="1:8" ht="15" customHeight="1" x14ac:dyDescent="0.15">
      <c r="A128" s="22" t="str">
        <f t="shared" si="1"/>
        <v>25大阪0709</v>
      </c>
      <c r="B128" s="19">
        <v>25</v>
      </c>
      <c r="C128" s="19" t="s">
        <v>507</v>
      </c>
      <c r="D128" s="66" t="s">
        <v>298</v>
      </c>
      <c r="E128" s="22" t="s">
        <v>729</v>
      </c>
      <c r="F128" s="237" t="s">
        <v>15</v>
      </c>
      <c r="G128" s="195" t="s">
        <v>730</v>
      </c>
      <c r="H128" s="22" t="s">
        <v>425</v>
      </c>
    </row>
    <row r="129" spans="1:8" ht="15" customHeight="1" x14ac:dyDescent="0.15">
      <c r="A129" s="22" t="str">
        <f t="shared" si="1"/>
        <v>25大阪1001</v>
      </c>
      <c r="B129" s="19">
        <v>25</v>
      </c>
      <c r="C129" s="19" t="s">
        <v>507</v>
      </c>
      <c r="D129" s="66" t="s">
        <v>292</v>
      </c>
      <c r="E129" s="22" t="s">
        <v>731</v>
      </c>
      <c r="F129" s="237" t="s">
        <v>15</v>
      </c>
      <c r="G129" s="195" t="s">
        <v>732</v>
      </c>
      <c r="H129" s="22" t="s">
        <v>425</v>
      </c>
    </row>
    <row r="130" spans="1:8" ht="15" customHeight="1" x14ac:dyDescent="0.15">
      <c r="A130" s="22" t="str">
        <f t="shared" si="1"/>
        <v>25大阪1203</v>
      </c>
      <c r="B130" s="19">
        <v>25</v>
      </c>
      <c r="C130" s="19" t="s">
        <v>507</v>
      </c>
      <c r="D130" s="66" t="s">
        <v>283</v>
      </c>
      <c r="E130" s="22" t="s">
        <v>733</v>
      </c>
      <c r="F130" s="237" t="s">
        <v>15</v>
      </c>
      <c r="G130" s="195" t="s">
        <v>483</v>
      </c>
      <c r="H130" s="22" t="s">
        <v>425</v>
      </c>
    </row>
    <row r="131" spans="1:8" ht="15" customHeight="1" x14ac:dyDescent="0.15">
      <c r="A131" s="22" t="str">
        <f t="shared" ref="A131:A195" si="2">CONCATENATE(B131,C131,D131)</f>
        <v>25大阪0127</v>
      </c>
      <c r="B131" s="19">
        <v>25</v>
      </c>
      <c r="C131" s="19" t="s">
        <v>507</v>
      </c>
      <c r="D131" s="66" t="s">
        <v>430</v>
      </c>
      <c r="E131" s="22" t="s">
        <v>734</v>
      </c>
      <c r="F131" s="237" t="s">
        <v>15</v>
      </c>
      <c r="G131" s="195" t="s">
        <v>542</v>
      </c>
      <c r="H131" s="22" t="s">
        <v>425</v>
      </c>
    </row>
    <row r="132" spans="1:8" ht="15" customHeight="1" x14ac:dyDescent="0.15">
      <c r="A132" s="22" t="str">
        <f t="shared" si="2"/>
        <v>25東京0602</v>
      </c>
      <c r="B132" s="19">
        <v>25</v>
      </c>
      <c r="C132" s="19" t="s">
        <v>468</v>
      </c>
      <c r="D132" s="66" t="s">
        <v>735</v>
      </c>
      <c r="E132" s="22" t="s">
        <v>736</v>
      </c>
      <c r="F132" s="237" t="s">
        <v>15</v>
      </c>
      <c r="G132" s="195" t="s">
        <v>737</v>
      </c>
      <c r="H132" s="22" t="s">
        <v>59</v>
      </c>
    </row>
    <row r="133" spans="1:8" ht="15" customHeight="1" x14ac:dyDescent="0.15">
      <c r="A133" s="22" t="str">
        <f t="shared" si="2"/>
        <v>25東京0708</v>
      </c>
      <c r="B133" s="19">
        <v>25</v>
      </c>
      <c r="C133" s="19" t="s">
        <v>468</v>
      </c>
      <c r="D133" s="66" t="s">
        <v>437</v>
      </c>
      <c r="E133" s="22" t="s">
        <v>738</v>
      </c>
      <c r="F133" s="237" t="s">
        <v>15</v>
      </c>
      <c r="G133" s="238" t="s">
        <v>739</v>
      </c>
      <c r="H133" s="22" t="s">
        <v>59</v>
      </c>
    </row>
    <row r="134" spans="1:8" ht="15" customHeight="1" x14ac:dyDescent="0.15">
      <c r="A134" s="22" t="str">
        <f t="shared" si="2"/>
        <v>25東京0817</v>
      </c>
      <c r="B134" s="19">
        <v>25</v>
      </c>
      <c r="C134" s="19" t="s">
        <v>468</v>
      </c>
      <c r="D134" s="66" t="s">
        <v>679</v>
      </c>
      <c r="E134" s="22" t="s">
        <v>740</v>
      </c>
      <c r="F134" s="237" t="s">
        <v>15</v>
      </c>
      <c r="G134" s="195" t="s">
        <v>681</v>
      </c>
      <c r="H134" s="22" t="s">
        <v>59</v>
      </c>
    </row>
    <row r="135" spans="1:8" ht="15" customHeight="1" x14ac:dyDescent="0.15">
      <c r="A135" s="22" t="str">
        <f t="shared" si="2"/>
        <v>25東京0910</v>
      </c>
      <c r="B135" s="19">
        <v>25</v>
      </c>
      <c r="C135" s="19" t="s">
        <v>468</v>
      </c>
      <c r="D135" s="66" t="s">
        <v>294</v>
      </c>
      <c r="E135" s="22" t="s">
        <v>741</v>
      </c>
      <c r="F135" s="237" t="s">
        <v>15</v>
      </c>
      <c r="G135" s="195" t="s">
        <v>540</v>
      </c>
      <c r="H135" s="22" t="s">
        <v>59</v>
      </c>
    </row>
    <row r="136" spans="1:8" ht="15" customHeight="1" x14ac:dyDescent="0.15">
      <c r="A136" s="22" t="str">
        <f t="shared" si="2"/>
        <v>25東京1013</v>
      </c>
      <c r="B136" s="19">
        <v>25</v>
      </c>
      <c r="C136" s="19" t="s">
        <v>468</v>
      </c>
      <c r="D136" s="66" t="s">
        <v>742</v>
      </c>
      <c r="E136" s="22" t="s">
        <v>743</v>
      </c>
      <c r="F136" s="237" t="s">
        <v>15</v>
      </c>
      <c r="G136" s="195" t="s">
        <v>744</v>
      </c>
      <c r="H136" s="22" t="s">
        <v>59</v>
      </c>
    </row>
    <row r="137" spans="1:8" ht="15" customHeight="1" x14ac:dyDescent="0.15">
      <c r="A137" s="22" t="str">
        <f t="shared" si="2"/>
        <v>25東京1104</v>
      </c>
      <c r="B137" s="19">
        <v>25</v>
      </c>
      <c r="C137" s="19" t="s">
        <v>468</v>
      </c>
      <c r="D137" s="66" t="s">
        <v>601</v>
      </c>
      <c r="E137" s="22" t="s">
        <v>745</v>
      </c>
      <c r="F137" s="237" t="s">
        <v>15</v>
      </c>
      <c r="G137" s="195" t="s">
        <v>746</v>
      </c>
      <c r="H137" s="22" t="s">
        <v>59</v>
      </c>
    </row>
    <row r="138" spans="1:8" ht="15" customHeight="1" x14ac:dyDescent="0.15">
      <c r="A138" s="22" t="str">
        <f t="shared" si="2"/>
        <v>25東京1207</v>
      </c>
      <c r="B138" s="19">
        <v>25</v>
      </c>
      <c r="C138" s="19" t="s">
        <v>468</v>
      </c>
      <c r="D138" s="66" t="s">
        <v>747</v>
      </c>
      <c r="E138" s="22" t="s">
        <v>748</v>
      </c>
      <c r="F138" s="237" t="s">
        <v>15</v>
      </c>
      <c r="G138" s="195" t="s">
        <v>749</v>
      </c>
      <c r="H138" s="22" t="s">
        <v>59</v>
      </c>
    </row>
    <row r="139" spans="1:8" ht="15" customHeight="1" x14ac:dyDescent="0.15">
      <c r="A139" s="22" t="str">
        <f t="shared" si="2"/>
        <v>25東京0114</v>
      </c>
      <c r="B139" s="19">
        <v>25</v>
      </c>
      <c r="C139" s="19" t="s">
        <v>468</v>
      </c>
      <c r="D139" s="66" t="s">
        <v>706</v>
      </c>
      <c r="E139" s="22" t="s">
        <v>750</v>
      </c>
      <c r="F139" s="237" t="s">
        <v>15</v>
      </c>
      <c r="G139" s="195" t="s">
        <v>708</v>
      </c>
      <c r="H139" s="22" t="s">
        <v>59</v>
      </c>
    </row>
    <row r="140" spans="1:8" ht="15" customHeight="1" x14ac:dyDescent="0.15">
      <c r="A140" s="22" t="str">
        <f t="shared" si="2"/>
        <v>25東京0201</v>
      </c>
      <c r="B140" s="19">
        <v>25</v>
      </c>
      <c r="C140" s="19" t="s">
        <v>468</v>
      </c>
      <c r="D140" s="66" t="s">
        <v>560</v>
      </c>
      <c r="E140" s="22" t="s">
        <v>751</v>
      </c>
      <c r="F140" s="237" t="s">
        <v>15</v>
      </c>
      <c r="G140" s="195" t="s">
        <v>723</v>
      </c>
      <c r="H140" s="22" t="s">
        <v>59</v>
      </c>
    </row>
    <row r="141" spans="1:8" ht="15" customHeight="1" x14ac:dyDescent="0.15">
      <c r="A141" s="22" t="str">
        <f t="shared" si="2"/>
        <v>25東京0301</v>
      </c>
      <c r="B141" s="19">
        <v>25</v>
      </c>
      <c r="C141" s="19" t="s">
        <v>468</v>
      </c>
      <c r="D141" s="66" t="s">
        <v>752</v>
      </c>
      <c r="E141" s="22" t="s">
        <v>753</v>
      </c>
      <c r="F141" s="237" t="s">
        <v>15</v>
      </c>
      <c r="G141" s="195" t="s">
        <v>754</v>
      </c>
      <c r="H141" s="22" t="s">
        <v>59</v>
      </c>
    </row>
    <row r="142" spans="1:8" ht="15" customHeight="1" x14ac:dyDescent="0.15">
      <c r="A142" s="22" t="str">
        <f t="shared" si="2"/>
        <v>26大阪0720</v>
      </c>
      <c r="B142" s="19">
        <v>26</v>
      </c>
      <c r="C142" s="19" t="s">
        <v>507</v>
      </c>
      <c r="D142" s="66" t="s">
        <v>604</v>
      </c>
      <c r="E142" s="22" t="s">
        <v>755</v>
      </c>
      <c r="F142" s="237" t="s">
        <v>218</v>
      </c>
      <c r="G142" s="195" t="s">
        <v>756</v>
      </c>
      <c r="H142" s="22" t="s">
        <v>425</v>
      </c>
    </row>
    <row r="143" spans="1:8" ht="15" customHeight="1" x14ac:dyDescent="0.15">
      <c r="A143" s="22" t="str">
        <f t="shared" si="2"/>
        <v>26大阪1021</v>
      </c>
      <c r="B143" s="19">
        <v>26</v>
      </c>
      <c r="C143" s="19" t="s">
        <v>507</v>
      </c>
      <c r="D143" s="66" t="s">
        <v>552</v>
      </c>
      <c r="E143" s="22" t="s">
        <v>757</v>
      </c>
      <c r="F143" s="237" t="s">
        <v>218</v>
      </c>
      <c r="G143" s="195" t="s">
        <v>554</v>
      </c>
      <c r="H143" s="22" t="s">
        <v>425</v>
      </c>
    </row>
    <row r="144" spans="1:8" ht="15" customHeight="1" x14ac:dyDescent="0.15">
      <c r="A144" s="22" t="str">
        <f t="shared" si="2"/>
        <v>26大阪1209</v>
      </c>
      <c r="B144" s="19">
        <v>26</v>
      </c>
      <c r="C144" s="19" t="s">
        <v>507</v>
      </c>
      <c r="D144" s="66" t="s">
        <v>443</v>
      </c>
      <c r="E144" s="22" t="s">
        <v>758</v>
      </c>
      <c r="F144" s="237" t="s">
        <v>218</v>
      </c>
      <c r="G144" s="195" t="s">
        <v>582</v>
      </c>
      <c r="H144" s="22" t="s">
        <v>425</v>
      </c>
    </row>
    <row r="145" spans="1:8" ht="15" customHeight="1" x14ac:dyDescent="0.15">
      <c r="A145" s="22" t="str">
        <f t="shared" si="2"/>
        <v>26大阪0217</v>
      </c>
      <c r="B145" s="19">
        <v>26</v>
      </c>
      <c r="C145" s="19" t="s">
        <v>507</v>
      </c>
      <c r="D145" s="66" t="s">
        <v>424</v>
      </c>
      <c r="E145" s="22" t="s">
        <v>759</v>
      </c>
      <c r="F145" s="237" t="s">
        <v>218</v>
      </c>
      <c r="G145" s="195" t="s">
        <v>526</v>
      </c>
      <c r="H145" s="22" t="s">
        <v>425</v>
      </c>
    </row>
    <row r="146" spans="1:8" ht="15" customHeight="1" x14ac:dyDescent="0.15">
      <c r="A146" s="22" t="str">
        <f t="shared" si="2"/>
        <v>26東京0513</v>
      </c>
      <c r="B146" s="19">
        <v>26</v>
      </c>
      <c r="C146" s="19" t="s">
        <v>468</v>
      </c>
      <c r="D146" s="66" t="s">
        <v>563</v>
      </c>
      <c r="E146" s="22" t="s">
        <v>760</v>
      </c>
      <c r="F146" s="237" t="s">
        <v>218</v>
      </c>
      <c r="G146" s="195" t="s">
        <v>565</v>
      </c>
      <c r="H146" s="22" t="s">
        <v>59</v>
      </c>
    </row>
    <row r="147" spans="1:8" ht="15" customHeight="1" x14ac:dyDescent="0.15">
      <c r="A147" s="22" t="str">
        <f t="shared" si="2"/>
        <v>26東京0617</v>
      </c>
      <c r="B147" s="19">
        <v>26</v>
      </c>
      <c r="C147" s="19" t="s">
        <v>468</v>
      </c>
      <c r="D147" s="66" t="s">
        <v>676</v>
      </c>
      <c r="E147" s="22" t="s">
        <v>761</v>
      </c>
      <c r="F147" s="237" t="s">
        <v>218</v>
      </c>
      <c r="G147" s="195" t="s">
        <v>762</v>
      </c>
      <c r="H147" s="22" t="s">
        <v>59</v>
      </c>
    </row>
    <row r="148" spans="1:8" ht="15" customHeight="1" x14ac:dyDescent="0.15">
      <c r="A148" s="22" t="str">
        <f t="shared" si="2"/>
        <v>26東京0720</v>
      </c>
      <c r="B148" s="19">
        <v>26</v>
      </c>
      <c r="C148" s="19" t="s">
        <v>468</v>
      </c>
      <c r="D148" s="66" t="s">
        <v>604</v>
      </c>
      <c r="E148" s="22" t="s">
        <v>763</v>
      </c>
      <c r="F148" s="237" t="s">
        <v>218</v>
      </c>
      <c r="G148" s="195" t="s">
        <v>756</v>
      </c>
      <c r="H148" s="22" t="s">
        <v>59</v>
      </c>
    </row>
    <row r="149" spans="1:8" ht="15" customHeight="1" x14ac:dyDescent="0.15">
      <c r="A149" s="22" t="str">
        <f t="shared" si="2"/>
        <v>26東京0819</v>
      </c>
      <c r="B149" s="19">
        <v>26</v>
      </c>
      <c r="C149" s="19" t="s">
        <v>468</v>
      </c>
      <c r="D149" s="66" t="s">
        <v>508</v>
      </c>
      <c r="E149" s="22" t="s">
        <v>764</v>
      </c>
      <c r="F149" s="237" t="s">
        <v>218</v>
      </c>
      <c r="G149" s="195" t="s">
        <v>510</v>
      </c>
      <c r="H149" s="22" t="s">
        <v>59</v>
      </c>
    </row>
    <row r="150" spans="1:8" ht="15" customHeight="1" x14ac:dyDescent="0.15">
      <c r="A150" s="22" t="str">
        <f t="shared" si="2"/>
        <v>26東京0916</v>
      </c>
      <c r="B150" s="19">
        <v>26</v>
      </c>
      <c r="C150" s="19" t="s">
        <v>468</v>
      </c>
      <c r="D150" s="66" t="s">
        <v>516</v>
      </c>
      <c r="E150" s="22" t="s">
        <v>765</v>
      </c>
      <c r="F150" s="237" t="s">
        <v>218</v>
      </c>
      <c r="G150" s="195" t="s">
        <v>518</v>
      </c>
      <c r="H150" s="22" t="s">
        <v>59</v>
      </c>
    </row>
    <row r="151" spans="1:8" ht="15" customHeight="1" x14ac:dyDescent="0.15">
      <c r="A151" s="22" t="str">
        <f t="shared" si="2"/>
        <v>26東京1014</v>
      </c>
      <c r="B151" s="19">
        <v>26</v>
      </c>
      <c r="C151" s="19" t="s">
        <v>468</v>
      </c>
      <c r="D151" s="66" t="s">
        <v>766</v>
      </c>
      <c r="E151" s="22" t="s">
        <v>767</v>
      </c>
      <c r="F151" s="237" t="s">
        <v>218</v>
      </c>
      <c r="G151" s="195" t="s">
        <v>768</v>
      </c>
      <c r="H151" s="22" t="s">
        <v>59</v>
      </c>
    </row>
    <row r="152" spans="1:8" ht="15" customHeight="1" x14ac:dyDescent="0.15">
      <c r="A152" s="22" t="str">
        <f t="shared" si="2"/>
        <v>26東京1125</v>
      </c>
      <c r="B152" s="19">
        <v>26</v>
      </c>
      <c r="C152" s="19" t="s">
        <v>468</v>
      </c>
      <c r="D152" s="66" t="s">
        <v>427</v>
      </c>
      <c r="E152" s="22" t="s">
        <v>769</v>
      </c>
      <c r="F152" s="237" t="s">
        <v>218</v>
      </c>
      <c r="G152" s="195" t="s">
        <v>559</v>
      </c>
      <c r="H152" s="22" t="s">
        <v>59</v>
      </c>
    </row>
    <row r="153" spans="1:8" ht="15" customHeight="1" x14ac:dyDescent="0.15">
      <c r="A153" s="22" t="str">
        <f t="shared" si="2"/>
        <v>26東京0113</v>
      </c>
      <c r="B153" s="19">
        <v>26</v>
      </c>
      <c r="C153" s="19" t="s">
        <v>468</v>
      </c>
      <c r="D153" s="66" t="s">
        <v>770</v>
      </c>
      <c r="E153" s="22" t="s">
        <v>771</v>
      </c>
      <c r="F153" s="237" t="s">
        <v>218</v>
      </c>
      <c r="G153" s="195" t="s">
        <v>772</v>
      </c>
      <c r="H153" s="22" t="s">
        <v>59</v>
      </c>
    </row>
    <row r="154" spans="1:8" ht="15" customHeight="1" x14ac:dyDescent="0.15">
      <c r="A154" s="22" t="str">
        <f t="shared" si="2"/>
        <v>27名古屋1105</v>
      </c>
      <c r="B154" s="19">
        <v>27</v>
      </c>
      <c r="C154" s="19" t="s">
        <v>551</v>
      </c>
      <c r="D154" s="66" t="s">
        <v>288</v>
      </c>
      <c r="E154" s="22" t="s">
        <v>773</v>
      </c>
      <c r="F154" s="237" t="s">
        <v>774</v>
      </c>
      <c r="G154" s="195" t="s">
        <v>626</v>
      </c>
      <c r="H154" s="22" t="s">
        <v>274</v>
      </c>
    </row>
    <row r="155" spans="1:8" ht="15" customHeight="1" x14ac:dyDescent="0.15">
      <c r="A155" s="22" t="str">
        <f t="shared" si="2"/>
        <v>27大阪0924</v>
      </c>
      <c r="B155" s="19">
        <v>27</v>
      </c>
      <c r="C155" s="19" t="s">
        <v>507</v>
      </c>
      <c r="D155" s="66" t="s">
        <v>450</v>
      </c>
      <c r="E155" s="22" t="s">
        <v>775</v>
      </c>
      <c r="F155" s="237" t="s">
        <v>774</v>
      </c>
      <c r="G155" s="195" t="s">
        <v>776</v>
      </c>
      <c r="H155" s="22" t="s">
        <v>425</v>
      </c>
    </row>
    <row r="156" spans="1:8" ht="15" customHeight="1" x14ac:dyDescent="0.15">
      <c r="A156" s="22" t="str">
        <f t="shared" si="2"/>
        <v>27東京0702</v>
      </c>
      <c r="B156" s="19">
        <v>27</v>
      </c>
      <c r="C156" s="19" t="s">
        <v>468</v>
      </c>
      <c r="D156" s="66" t="s">
        <v>284</v>
      </c>
      <c r="E156" s="22" t="s">
        <v>777</v>
      </c>
      <c r="F156" s="237" t="s">
        <v>774</v>
      </c>
      <c r="G156" s="195" t="s">
        <v>778</v>
      </c>
      <c r="H156" s="22" t="s">
        <v>59</v>
      </c>
    </row>
    <row r="157" spans="1:8" ht="15" customHeight="1" x14ac:dyDescent="0.15">
      <c r="A157" s="22" t="str">
        <f t="shared" si="2"/>
        <v>27東京1008</v>
      </c>
      <c r="B157" s="19">
        <v>27</v>
      </c>
      <c r="C157" s="19" t="s">
        <v>468</v>
      </c>
      <c r="D157" s="66" t="s">
        <v>439</v>
      </c>
      <c r="E157" s="22" t="s">
        <v>779</v>
      </c>
      <c r="F157" s="237" t="s">
        <v>774</v>
      </c>
      <c r="G157" s="195" t="s">
        <v>614</v>
      </c>
      <c r="H157" s="22" t="s">
        <v>59</v>
      </c>
    </row>
    <row r="158" spans="1:8" ht="15" customHeight="1" x14ac:dyDescent="0.15">
      <c r="A158" s="22" t="str">
        <f t="shared" si="2"/>
        <v>27東京0218</v>
      </c>
      <c r="B158" s="19">
        <v>27</v>
      </c>
      <c r="C158" s="19" t="s">
        <v>468</v>
      </c>
      <c r="D158" s="66" t="s">
        <v>278</v>
      </c>
      <c r="E158" s="22" t="s">
        <v>780</v>
      </c>
      <c r="F158" s="237" t="s">
        <v>774</v>
      </c>
      <c r="G158" s="195" t="s">
        <v>781</v>
      </c>
      <c r="H158" s="22" t="s">
        <v>59</v>
      </c>
    </row>
    <row r="159" spans="1:8" ht="15" customHeight="1" x14ac:dyDescent="0.15">
      <c r="A159" s="22" t="str">
        <f t="shared" si="2"/>
        <v>28大阪1006</v>
      </c>
      <c r="B159" s="19">
        <v>28</v>
      </c>
      <c r="C159" s="19" t="s">
        <v>507</v>
      </c>
      <c r="D159" s="66" t="s">
        <v>726</v>
      </c>
      <c r="E159" s="22" t="s">
        <v>782</v>
      </c>
      <c r="F159" s="237" t="s">
        <v>50</v>
      </c>
      <c r="G159" s="195" t="s">
        <v>783</v>
      </c>
      <c r="H159" s="22" t="s">
        <v>425</v>
      </c>
    </row>
    <row r="160" spans="1:8" ht="15" customHeight="1" x14ac:dyDescent="0.15">
      <c r="A160" s="22" t="str">
        <f t="shared" si="2"/>
        <v>28大阪0301</v>
      </c>
      <c r="B160" s="19">
        <v>28</v>
      </c>
      <c r="C160" s="19" t="s">
        <v>507</v>
      </c>
      <c r="D160" s="66" t="s">
        <v>752</v>
      </c>
      <c r="E160" s="22" t="s">
        <v>784</v>
      </c>
      <c r="F160" s="237" t="s">
        <v>50</v>
      </c>
      <c r="G160" s="195" t="s">
        <v>785</v>
      </c>
      <c r="H160" s="22" t="s">
        <v>425</v>
      </c>
    </row>
    <row r="161" spans="1:8" ht="15" customHeight="1" x14ac:dyDescent="0.15">
      <c r="A161" s="22" t="str">
        <f t="shared" si="2"/>
        <v>28東京1015</v>
      </c>
      <c r="B161" s="19">
        <v>28</v>
      </c>
      <c r="C161" s="19" t="s">
        <v>468</v>
      </c>
      <c r="D161" s="66" t="s">
        <v>290</v>
      </c>
      <c r="E161" s="22" t="s">
        <v>786</v>
      </c>
      <c r="F161" s="237" t="s">
        <v>50</v>
      </c>
      <c r="G161" s="195" t="s">
        <v>787</v>
      </c>
      <c r="H161" s="22" t="s">
        <v>59</v>
      </c>
    </row>
    <row r="162" spans="1:8" ht="15" customHeight="1" x14ac:dyDescent="0.15">
      <c r="A162" s="22" t="str">
        <f t="shared" si="2"/>
        <v>28東京1022</v>
      </c>
      <c r="B162" s="19">
        <v>28</v>
      </c>
      <c r="C162" s="19" t="s">
        <v>468</v>
      </c>
      <c r="D162" s="66" t="s">
        <v>788</v>
      </c>
      <c r="E162" s="22" t="s">
        <v>789</v>
      </c>
      <c r="F162" s="237" t="s">
        <v>50</v>
      </c>
      <c r="G162" s="195" t="s">
        <v>790</v>
      </c>
      <c r="H162" s="22" t="s">
        <v>59</v>
      </c>
    </row>
    <row r="163" spans="1:8" ht="15" customHeight="1" x14ac:dyDescent="0.15">
      <c r="A163" s="22" t="str">
        <f t="shared" si="2"/>
        <v>28東京1207</v>
      </c>
      <c r="B163" s="19">
        <v>28</v>
      </c>
      <c r="C163" s="19" t="s">
        <v>468</v>
      </c>
      <c r="D163" s="66" t="s">
        <v>747</v>
      </c>
      <c r="E163" s="22" t="s">
        <v>791</v>
      </c>
      <c r="F163" s="237" t="s">
        <v>50</v>
      </c>
      <c r="G163" s="195" t="s">
        <v>792</v>
      </c>
      <c r="H163" s="22" t="s">
        <v>59</v>
      </c>
    </row>
    <row r="164" spans="1:8" ht="15" customHeight="1" x14ac:dyDescent="0.15">
      <c r="A164" s="22" t="str">
        <f t="shared" si="2"/>
        <v>28東京0224</v>
      </c>
      <c r="B164" s="19">
        <v>28</v>
      </c>
      <c r="C164" s="19" t="s">
        <v>468</v>
      </c>
      <c r="D164" s="66" t="s">
        <v>793</v>
      </c>
      <c r="E164" s="22" t="s">
        <v>794</v>
      </c>
      <c r="F164" s="237" t="s">
        <v>50</v>
      </c>
      <c r="G164" s="195" t="s">
        <v>795</v>
      </c>
      <c r="H164" s="22" t="s">
        <v>59</v>
      </c>
    </row>
    <row r="165" spans="1:8" ht="15" customHeight="1" x14ac:dyDescent="0.15">
      <c r="A165" s="22" t="str">
        <f t="shared" si="2"/>
        <v>28東京0311</v>
      </c>
      <c r="B165" s="19">
        <v>28</v>
      </c>
      <c r="C165" s="19" t="s">
        <v>468</v>
      </c>
      <c r="D165" s="66" t="s">
        <v>275</v>
      </c>
      <c r="E165" s="22" t="s">
        <v>796</v>
      </c>
      <c r="F165" s="237" t="s">
        <v>50</v>
      </c>
      <c r="G165" s="195" t="s">
        <v>797</v>
      </c>
      <c r="H165" s="22" t="s">
        <v>59</v>
      </c>
    </row>
    <row r="166" spans="1:8" ht="15" customHeight="1" x14ac:dyDescent="0.15">
      <c r="A166" s="22" t="str">
        <f t="shared" si="2"/>
        <v>29大阪1007</v>
      </c>
      <c r="B166" s="19">
        <v>29</v>
      </c>
      <c r="C166" s="19" t="s">
        <v>507</v>
      </c>
      <c r="D166" s="66" t="s">
        <v>432</v>
      </c>
      <c r="E166" s="22" t="s">
        <v>798</v>
      </c>
      <c r="F166" s="237" t="s">
        <v>54</v>
      </c>
      <c r="G166" s="195" t="s">
        <v>799</v>
      </c>
      <c r="H166" s="22" t="s">
        <v>425</v>
      </c>
    </row>
    <row r="167" spans="1:8" ht="15" customHeight="1" x14ac:dyDescent="0.15">
      <c r="A167" s="22" t="str">
        <f t="shared" si="2"/>
        <v>29大阪0302</v>
      </c>
      <c r="B167" s="19">
        <v>29</v>
      </c>
      <c r="C167" s="19" t="s">
        <v>507</v>
      </c>
      <c r="D167" s="66" t="s">
        <v>442</v>
      </c>
      <c r="E167" s="22" t="s">
        <v>800</v>
      </c>
      <c r="F167" s="237" t="s">
        <v>54</v>
      </c>
      <c r="G167" s="195" t="s">
        <v>801</v>
      </c>
      <c r="H167" s="22" t="s">
        <v>425</v>
      </c>
    </row>
    <row r="168" spans="1:8" ht="15" customHeight="1" x14ac:dyDescent="0.15">
      <c r="A168" s="22" t="str">
        <f t="shared" si="2"/>
        <v>29東京1016</v>
      </c>
      <c r="B168" s="19">
        <v>29</v>
      </c>
      <c r="C168" s="19" t="s">
        <v>468</v>
      </c>
      <c r="D168" s="66" t="s">
        <v>187</v>
      </c>
      <c r="E168" s="22" t="s">
        <v>802</v>
      </c>
      <c r="F168" s="237" t="s">
        <v>54</v>
      </c>
      <c r="G168" s="195" t="s">
        <v>803</v>
      </c>
      <c r="H168" s="22" t="s">
        <v>59</v>
      </c>
    </row>
    <row r="169" spans="1:8" ht="15" customHeight="1" x14ac:dyDescent="0.15">
      <c r="A169" s="22" t="str">
        <f t="shared" si="2"/>
        <v>29東京1023</v>
      </c>
      <c r="B169" s="19">
        <v>29</v>
      </c>
      <c r="C169" s="19" t="s">
        <v>468</v>
      </c>
      <c r="D169" s="66" t="s">
        <v>202</v>
      </c>
      <c r="E169" s="22" t="s">
        <v>804</v>
      </c>
      <c r="F169" s="237" t="s">
        <v>54</v>
      </c>
      <c r="G169" s="195" t="s">
        <v>805</v>
      </c>
      <c r="H169" s="22" t="s">
        <v>59</v>
      </c>
    </row>
    <row r="170" spans="1:8" ht="15" customHeight="1" x14ac:dyDescent="0.15">
      <c r="A170" s="22" t="str">
        <f t="shared" si="2"/>
        <v>29東京1208</v>
      </c>
      <c r="B170" s="19">
        <v>29</v>
      </c>
      <c r="C170" s="19" t="s">
        <v>468</v>
      </c>
      <c r="D170" s="66" t="s">
        <v>806</v>
      </c>
      <c r="E170" s="22" t="s">
        <v>807</v>
      </c>
      <c r="F170" s="237" t="s">
        <v>54</v>
      </c>
      <c r="G170" s="195" t="s">
        <v>808</v>
      </c>
      <c r="H170" s="22" t="s">
        <v>59</v>
      </c>
    </row>
    <row r="171" spans="1:8" ht="15" customHeight="1" x14ac:dyDescent="0.15">
      <c r="A171" s="22" t="str">
        <f t="shared" si="2"/>
        <v>29東京0225</v>
      </c>
      <c r="B171" s="19">
        <v>29</v>
      </c>
      <c r="C171" s="19" t="s">
        <v>468</v>
      </c>
      <c r="D171" s="66" t="s">
        <v>277</v>
      </c>
      <c r="E171" s="22" t="s">
        <v>809</v>
      </c>
      <c r="F171" s="237" t="s">
        <v>54</v>
      </c>
      <c r="G171" s="195" t="s">
        <v>810</v>
      </c>
      <c r="H171" s="22" t="s">
        <v>59</v>
      </c>
    </row>
    <row r="172" spans="1:8" ht="15" customHeight="1" x14ac:dyDescent="0.15">
      <c r="A172" s="22" t="str">
        <f t="shared" si="2"/>
        <v>29東京0312</v>
      </c>
      <c r="B172" s="19">
        <v>29</v>
      </c>
      <c r="C172" s="19" t="s">
        <v>468</v>
      </c>
      <c r="D172" s="66" t="s">
        <v>207</v>
      </c>
      <c r="E172" s="22" t="s">
        <v>811</v>
      </c>
      <c r="F172" s="237" t="s">
        <v>54</v>
      </c>
      <c r="G172" s="195" t="s">
        <v>812</v>
      </c>
      <c r="H172" s="22" t="s">
        <v>59</v>
      </c>
    </row>
    <row r="173" spans="1:8" ht="15" customHeight="1" x14ac:dyDescent="0.15">
      <c r="A173" s="22" t="str">
        <f t="shared" si="2"/>
        <v>30大阪0901</v>
      </c>
      <c r="B173" s="19">
        <v>30</v>
      </c>
      <c r="C173" s="19" t="s">
        <v>507</v>
      </c>
      <c r="D173" s="66" t="s">
        <v>813</v>
      </c>
      <c r="E173" s="22" t="s">
        <v>814</v>
      </c>
      <c r="F173" s="237" t="s">
        <v>815</v>
      </c>
      <c r="G173" s="195" t="s">
        <v>816</v>
      </c>
      <c r="H173" s="22" t="s">
        <v>530</v>
      </c>
    </row>
    <row r="174" spans="1:8" ht="15" customHeight="1" x14ac:dyDescent="0.15">
      <c r="A174" s="22" t="str">
        <f t="shared" si="2"/>
        <v>30東京0909</v>
      </c>
      <c r="B174" s="19">
        <v>30</v>
      </c>
      <c r="C174" s="19" t="s">
        <v>468</v>
      </c>
      <c r="D174" s="66" t="s">
        <v>423</v>
      </c>
      <c r="E174" s="22" t="s">
        <v>817</v>
      </c>
      <c r="F174" s="237" t="s">
        <v>815</v>
      </c>
      <c r="G174" s="195" t="s">
        <v>818</v>
      </c>
      <c r="H174" s="22" t="s">
        <v>59</v>
      </c>
    </row>
    <row r="175" spans="1:8" ht="15" customHeight="1" x14ac:dyDescent="0.15">
      <c r="A175" s="22" t="str">
        <f t="shared" si="2"/>
        <v>30東京0208</v>
      </c>
      <c r="B175" s="19">
        <v>30</v>
      </c>
      <c r="C175" s="19" t="s">
        <v>468</v>
      </c>
      <c r="D175" s="66" t="s">
        <v>498</v>
      </c>
      <c r="E175" s="22" t="s">
        <v>819</v>
      </c>
      <c r="F175" s="237" t="s">
        <v>815</v>
      </c>
      <c r="G175" s="195" t="s">
        <v>820</v>
      </c>
      <c r="H175" s="22" t="s">
        <v>59</v>
      </c>
    </row>
    <row r="176" spans="1:8" ht="15" customHeight="1" x14ac:dyDescent="0.15">
      <c r="A176" s="22" t="str">
        <f t="shared" si="2"/>
        <v>31名古屋1013</v>
      </c>
      <c r="B176" s="19">
        <v>31</v>
      </c>
      <c r="C176" s="19" t="s">
        <v>551</v>
      </c>
      <c r="D176" s="66" t="s">
        <v>742</v>
      </c>
      <c r="E176" s="22" t="s">
        <v>821</v>
      </c>
      <c r="F176" s="237" t="s">
        <v>206</v>
      </c>
      <c r="G176" s="195" t="s">
        <v>744</v>
      </c>
      <c r="H176" s="22" t="s">
        <v>274</v>
      </c>
    </row>
    <row r="177" spans="1:8" ht="15" customHeight="1" x14ac:dyDescent="0.15">
      <c r="A177" s="22" t="str">
        <f t="shared" si="2"/>
        <v>31大阪0901</v>
      </c>
      <c r="B177" s="19">
        <v>31</v>
      </c>
      <c r="C177" s="19" t="s">
        <v>507</v>
      </c>
      <c r="D177" s="66" t="s">
        <v>813</v>
      </c>
      <c r="E177" s="22" t="s">
        <v>822</v>
      </c>
      <c r="F177" s="237" t="s">
        <v>206</v>
      </c>
      <c r="G177" s="195" t="s">
        <v>823</v>
      </c>
      <c r="H177" s="22" t="s">
        <v>425</v>
      </c>
    </row>
    <row r="178" spans="1:8" ht="15" customHeight="1" x14ac:dyDescent="0.15">
      <c r="A178" s="22" t="str">
        <f t="shared" si="2"/>
        <v>31大阪1112</v>
      </c>
      <c r="B178" s="19">
        <v>31</v>
      </c>
      <c r="C178" s="19" t="s">
        <v>507</v>
      </c>
      <c r="D178" s="66" t="s">
        <v>287</v>
      </c>
      <c r="E178" s="22" t="s">
        <v>824</v>
      </c>
      <c r="F178" s="237" t="s">
        <v>206</v>
      </c>
      <c r="G178" s="195" t="s">
        <v>534</v>
      </c>
      <c r="H178" s="22" t="s">
        <v>425</v>
      </c>
    </row>
    <row r="179" spans="1:8" ht="15" customHeight="1" x14ac:dyDescent="0.15">
      <c r="A179" s="22" t="str">
        <f t="shared" si="2"/>
        <v>31大阪0209</v>
      </c>
      <c r="B179" s="19">
        <v>31</v>
      </c>
      <c r="C179" s="19" t="s">
        <v>507</v>
      </c>
      <c r="D179" s="66" t="s">
        <v>615</v>
      </c>
      <c r="E179" s="22" t="s">
        <v>825</v>
      </c>
      <c r="F179" s="237" t="s">
        <v>206</v>
      </c>
      <c r="G179" s="195" t="s">
        <v>617</v>
      </c>
      <c r="H179" s="22" t="s">
        <v>425</v>
      </c>
    </row>
    <row r="180" spans="1:8" ht="15" customHeight="1" x14ac:dyDescent="0.15">
      <c r="A180" s="22" t="str">
        <f t="shared" si="2"/>
        <v>31東京0601</v>
      </c>
      <c r="B180" s="19">
        <v>31</v>
      </c>
      <c r="C180" s="19" t="s">
        <v>468</v>
      </c>
      <c r="D180" s="66" t="s">
        <v>826</v>
      </c>
      <c r="E180" s="22" t="s">
        <v>827</v>
      </c>
      <c r="F180" s="237" t="s">
        <v>206</v>
      </c>
      <c r="G180" s="195" t="s">
        <v>828</v>
      </c>
      <c r="H180" s="22" t="s">
        <v>59</v>
      </c>
    </row>
    <row r="181" spans="1:8" ht="15" customHeight="1" x14ac:dyDescent="0.15">
      <c r="A181" s="22" t="str">
        <f t="shared" si="2"/>
        <v>31東京0709</v>
      </c>
      <c r="B181" s="19">
        <v>31</v>
      </c>
      <c r="C181" s="19" t="s">
        <v>468</v>
      </c>
      <c r="D181" s="66" t="s">
        <v>298</v>
      </c>
      <c r="E181" s="22" t="s">
        <v>829</v>
      </c>
      <c r="F181" s="237" t="s">
        <v>206</v>
      </c>
      <c r="G181" s="195" t="s">
        <v>730</v>
      </c>
      <c r="H181" s="22" t="s">
        <v>59</v>
      </c>
    </row>
    <row r="182" spans="1:8" ht="15" customHeight="1" x14ac:dyDescent="0.15">
      <c r="A182" s="22" t="str">
        <f t="shared" si="2"/>
        <v>31東京0908</v>
      </c>
      <c r="B182" s="19">
        <v>31</v>
      </c>
      <c r="C182" s="19" t="s">
        <v>468</v>
      </c>
      <c r="D182" s="66" t="s">
        <v>830</v>
      </c>
      <c r="E182" s="22" t="s">
        <v>831</v>
      </c>
      <c r="F182" s="237" t="s">
        <v>206</v>
      </c>
      <c r="G182" s="195" t="s">
        <v>832</v>
      </c>
      <c r="H182" s="22" t="s">
        <v>59</v>
      </c>
    </row>
    <row r="183" spans="1:8" ht="15" customHeight="1" x14ac:dyDescent="0.15">
      <c r="A183" s="22" t="str">
        <f t="shared" si="2"/>
        <v>31東京1001</v>
      </c>
      <c r="B183" s="19">
        <v>31</v>
      </c>
      <c r="C183" s="19" t="s">
        <v>468</v>
      </c>
      <c r="D183" s="66" t="s">
        <v>292</v>
      </c>
      <c r="E183" s="22" t="s">
        <v>833</v>
      </c>
      <c r="F183" s="237" t="s">
        <v>206</v>
      </c>
      <c r="G183" s="195" t="s">
        <v>732</v>
      </c>
      <c r="H183" s="22" t="s">
        <v>59</v>
      </c>
    </row>
    <row r="184" spans="1:8" ht="15" customHeight="1" x14ac:dyDescent="0.15">
      <c r="A184" s="22" t="str">
        <f t="shared" si="2"/>
        <v>31東京1117</v>
      </c>
      <c r="B184" s="19">
        <v>31</v>
      </c>
      <c r="C184" s="19" t="s">
        <v>468</v>
      </c>
      <c r="D184" s="66" t="s">
        <v>717</v>
      </c>
      <c r="E184" s="22" t="s">
        <v>834</v>
      </c>
      <c r="F184" s="237" t="s">
        <v>206</v>
      </c>
      <c r="G184" s="195" t="s">
        <v>719</v>
      </c>
      <c r="H184" s="22" t="s">
        <v>59</v>
      </c>
    </row>
    <row r="185" spans="1:8" ht="15" customHeight="1" x14ac:dyDescent="0.15">
      <c r="A185" s="22" t="str">
        <f t="shared" si="2"/>
        <v>31東京1209</v>
      </c>
      <c r="B185" s="19">
        <v>31</v>
      </c>
      <c r="C185" s="19" t="s">
        <v>468</v>
      </c>
      <c r="D185" s="66" t="s">
        <v>443</v>
      </c>
      <c r="E185" s="22" t="s">
        <v>835</v>
      </c>
      <c r="F185" s="237" t="s">
        <v>206</v>
      </c>
      <c r="G185" s="195" t="s">
        <v>836</v>
      </c>
      <c r="H185" s="22" t="s">
        <v>59</v>
      </c>
    </row>
    <row r="186" spans="1:8" ht="15" customHeight="1" x14ac:dyDescent="0.15">
      <c r="A186" s="22" t="str">
        <f t="shared" si="2"/>
        <v>31東京0127</v>
      </c>
      <c r="B186" s="19">
        <v>31</v>
      </c>
      <c r="C186" s="19" t="s">
        <v>468</v>
      </c>
      <c r="D186" s="66" t="s">
        <v>430</v>
      </c>
      <c r="E186" s="22" t="s">
        <v>837</v>
      </c>
      <c r="F186" s="237" t="s">
        <v>206</v>
      </c>
      <c r="G186" s="195" t="s">
        <v>542</v>
      </c>
      <c r="H186" s="22" t="s">
        <v>59</v>
      </c>
    </row>
    <row r="187" spans="1:8" ht="15" customHeight="1" x14ac:dyDescent="0.15">
      <c r="A187" s="22" t="str">
        <f t="shared" si="2"/>
        <v>31東京0303</v>
      </c>
      <c r="B187" s="19">
        <v>31</v>
      </c>
      <c r="C187" s="19" t="s">
        <v>468</v>
      </c>
      <c r="D187" s="66" t="s">
        <v>444</v>
      </c>
      <c r="E187" s="22" t="s">
        <v>838</v>
      </c>
      <c r="F187" s="237" t="s">
        <v>206</v>
      </c>
      <c r="G187" s="195" t="s">
        <v>839</v>
      </c>
      <c r="H187" s="22" t="s">
        <v>59</v>
      </c>
    </row>
    <row r="188" spans="1:8" ht="15" customHeight="1" x14ac:dyDescent="0.15">
      <c r="A188" s="22" t="str">
        <f t="shared" si="2"/>
        <v>32大阪0907</v>
      </c>
      <c r="B188" s="19">
        <v>32</v>
      </c>
      <c r="C188" s="19" t="s">
        <v>507</v>
      </c>
      <c r="D188" s="66" t="s">
        <v>476</v>
      </c>
      <c r="E188" s="22" t="s">
        <v>840</v>
      </c>
      <c r="F188" s="237" t="s">
        <v>228</v>
      </c>
      <c r="G188" s="195" t="s">
        <v>624</v>
      </c>
      <c r="H188" s="22" t="s">
        <v>425</v>
      </c>
    </row>
    <row r="189" spans="1:8" ht="15" customHeight="1" x14ac:dyDescent="0.15">
      <c r="A189" s="22" t="str">
        <f t="shared" si="2"/>
        <v>32東京0714</v>
      </c>
      <c r="B189" s="19">
        <v>32</v>
      </c>
      <c r="C189" s="19" t="s">
        <v>468</v>
      </c>
      <c r="D189" s="66" t="s">
        <v>620</v>
      </c>
      <c r="E189" s="22" t="s">
        <v>841</v>
      </c>
      <c r="F189" s="237" t="s">
        <v>228</v>
      </c>
      <c r="G189" s="195" t="s">
        <v>622</v>
      </c>
      <c r="H189" s="22" t="s">
        <v>59</v>
      </c>
    </row>
    <row r="190" spans="1:8" ht="15" customHeight="1" x14ac:dyDescent="0.15">
      <c r="A190" s="22" t="str">
        <f t="shared" si="2"/>
        <v>32東京1013</v>
      </c>
      <c r="B190" s="19">
        <v>32</v>
      </c>
      <c r="C190" s="19" t="s">
        <v>468</v>
      </c>
      <c r="D190" s="66" t="s">
        <v>742</v>
      </c>
      <c r="E190" s="22" t="s">
        <v>842</v>
      </c>
      <c r="F190" s="237" t="s">
        <v>228</v>
      </c>
      <c r="G190" s="195" t="s">
        <v>744</v>
      </c>
      <c r="H190" s="22" t="s">
        <v>59</v>
      </c>
    </row>
    <row r="191" spans="1:8" ht="15" customHeight="1" x14ac:dyDescent="0.15">
      <c r="A191" s="22" t="str">
        <f t="shared" si="2"/>
        <v>32東京1118</v>
      </c>
      <c r="B191" s="19">
        <v>32</v>
      </c>
      <c r="C191" s="19" t="s">
        <v>468</v>
      </c>
      <c r="D191" s="66" t="s">
        <v>434</v>
      </c>
      <c r="E191" s="22" t="s">
        <v>843</v>
      </c>
      <c r="F191" s="237" t="s">
        <v>228</v>
      </c>
      <c r="G191" s="195" t="s">
        <v>487</v>
      </c>
      <c r="H191" s="22" t="s">
        <v>59</v>
      </c>
    </row>
    <row r="192" spans="1:8" ht="15" customHeight="1" x14ac:dyDescent="0.15">
      <c r="A192" s="22" t="str">
        <f t="shared" si="2"/>
        <v>32東京0121</v>
      </c>
      <c r="B192" s="19">
        <v>32</v>
      </c>
      <c r="C192" s="19" t="s">
        <v>468</v>
      </c>
      <c r="D192" s="66" t="s">
        <v>281</v>
      </c>
      <c r="E192" s="22" t="s">
        <v>844</v>
      </c>
      <c r="F192" s="237" t="s">
        <v>228</v>
      </c>
      <c r="G192" s="195" t="s">
        <v>506</v>
      </c>
      <c r="H192" s="22" t="s">
        <v>59</v>
      </c>
    </row>
    <row r="193" spans="1:8" ht="15" customHeight="1" x14ac:dyDescent="0.15">
      <c r="A193" s="22" t="str">
        <f t="shared" si="2"/>
        <v>33東京1014</v>
      </c>
      <c r="B193" s="19">
        <v>33</v>
      </c>
      <c r="C193" s="19" t="s">
        <v>468</v>
      </c>
      <c r="D193" s="66" t="s">
        <v>766</v>
      </c>
      <c r="E193" s="22" t="s">
        <v>845</v>
      </c>
      <c r="F193" s="237" t="s">
        <v>229</v>
      </c>
      <c r="G193" s="195" t="s">
        <v>846</v>
      </c>
      <c r="H193" s="22" t="s">
        <v>59</v>
      </c>
    </row>
    <row r="194" spans="1:8" ht="15" customHeight="1" x14ac:dyDescent="0.15">
      <c r="A194" s="22" t="str">
        <f t="shared" si="2"/>
        <v>33東京0217</v>
      </c>
      <c r="B194" s="19">
        <v>33</v>
      </c>
      <c r="C194" s="19" t="s">
        <v>468</v>
      </c>
      <c r="D194" s="66" t="s">
        <v>424</v>
      </c>
      <c r="E194" s="22" t="s">
        <v>847</v>
      </c>
      <c r="F194" s="237" t="s">
        <v>229</v>
      </c>
      <c r="G194" s="195" t="s">
        <v>848</v>
      </c>
      <c r="H194" s="22" t="s">
        <v>59</v>
      </c>
    </row>
    <row r="195" spans="1:8" ht="15" customHeight="1" x14ac:dyDescent="0.15">
      <c r="A195" s="22" t="str">
        <f t="shared" si="2"/>
        <v>34大阪0409</v>
      </c>
      <c r="B195" s="19">
        <v>34</v>
      </c>
      <c r="C195" s="19" t="s">
        <v>507</v>
      </c>
      <c r="D195" s="66" t="s">
        <v>301</v>
      </c>
      <c r="E195" s="22" t="s">
        <v>849</v>
      </c>
      <c r="F195" s="237" t="s">
        <v>850</v>
      </c>
      <c r="G195" s="195" t="s">
        <v>851</v>
      </c>
      <c r="H195" s="22" t="s">
        <v>530</v>
      </c>
    </row>
    <row r="196" spans="1:8" ht="15" customHeight="1" x14ac:dyDescent="0.15">
      <c r="A196" s="22" t="str">
        <f t="shared" ref="A196:A259" si="3">CONCATENATE(B196,C196,D196)</f>
        <v>34東京0406</v>
      </c>
      <c r="B196" s="19">
        <v>34</v>
      </c>
      <c r="C196" s="19" t="s">
        <v>468</v>
      </c>
      <c r="D196" s="66" t="s">
        <v>852</v>
      </c>
      <c r="E196" s="22" t="s">
        <v>853</v>
      </c>
      <c r="F196" s="237" t="s">
        <v>850</v>
      </c>
      <c r="G196" s="195" t="s">
        <v>854</v>
      </c>
      <c r="H196" s="22" t="s">
        <v>59</v>
      </c>
    </row>
    <row r="197" spans="1:8" ht="15" customHeight="1" x14ac:dyDescent="0.15">
      <c r="A197" s="22" t="str">
        <f t="shared" si="3"/>
        <v>34東京0408</v>
      </c>
      <c r="B197" s="19">
        <v>34</v>
      </c>
      <c r="C197" s="19" t="s">
        <v>468</v>
      </c>
      <c r="D197" s="66" t="s">
        <v>445</v>
      </c>
      <c r="E197" s="22" t="s">
        <v>855</v>
      </c>
      <c r="F197" s="237" t="s">
        <v>850</v>
      </c>
      <c r="G197" s="195" t="s">
        <v>856</v>
      </c>
      <c r="H197" s="22" t="s">
        <v>59</v>
      </c>
    </row>
    <row r="198" spans="1:8" ht="15" customHeight="1" x14ac:dyDescent="0.15">
      <c r="A198" s="22" t="str">
        <f t="shared" si="3"/>
        <v>34東京0415</v>
      </c>
      <c r="B198" s="19">
        <v>34</v>
      </c>
      <c r="C198" s="19" t="s">
        <v>468</v>
      </c>
      <c r="D198" s="66" t="s">
        <v>857</v>
      </c>
      <c r="E198" s="22" t="s">
        <v>858</v>
      </c>
      <c r="F198" s="237" t="s">
        <v>850</v>
      </c>
      <c r="G198" s="195" t="s">
        <v>859</v>
      </c>
      <c r="H198" s="22" t="s">
        <v>59</v>
      </c>
    </row>
    <row r="199" spans="1:8" ht="15" customHeight="1" x14ac:dyDescent="0.15">
      <c r="A199" s="22" t="str">
        <f t="shared" si="3"/>
        <v>34東京0422</v>
      </c>
      <c r="B199" s="19">
        <v>34</v>
      </c>
      <c r="C199" s="19" t="s">
        <v>468</v>
      </c>
      <c r="D199" s="66" t="s">
        <v>860</v>
      </c>
      <c r="E199" s="22" t="s">
        <v>861</v>
      </c>
      <c r="F199" s="237" t="s">
        <v>850</v>
      </c>
      <c r="G199" s="195" t="s">
        <v>862</v>
      </c>
      <c r="H199" s="22" t="s">
        <v>59</v>
      </c>
    </row>
    <row r="200" spans="1:8" ht="15" customHeight="1" x14ac:dyDescent="0.15">
      <c r="A200" s="22" t="str">
        <f t="shared" si="3"/>
        <v>35名古屋0402</v>
      </c>
      <c r="B200" s="19">
        <v>35</v>
      </c>
      <c r="C200" s="19" t="s">
        <v>551</v>
      </c>
      <c r="D200" s="66" t="s">
        <v>446</v>
      </c>
      <c r="E200" s="22" t="s">
        <v>863</v>
      </c>
      <c r="F200" s="237" t="s">
        <v>864</v>
      </c>
      <c r="G200" s="195" t="s">
        <v>865</v>
      </c>
      <c r="H200" s="22" t="s">
        <v>274</v>
      </c>
    </row>
    <row r="201" spans="1:8" ht="15" customHeight="1" x14ac:dyDescent="0.15">
      <c r="A201" s="22" t="str">
        <f t="shared" si="3"/>
        <v>35大阪0402</v>
      </c>
      <c r="B201" s="19">
        <v>35</v>
      </c>
      <c r="C201" s="19" t="s">
        <v>507</v>
      </c>
      <c r="D201" s="66" t="s">
        <v>446</v>
      </c>
      <c r="E201" s="22" t="s">
        <v>866</v>
      </c>
      <c r="F201" s="237" t="s">
        <v>864</v>
      </c>
      <c r="G201" s="195" t="s">
        <v>865</v>
      </c>
      <c r="H201" s="22" t="s">
        <v>530</v>
      </c>
    </row>
    <row r="202" spans="1:8" ht="15" customHeight="1" x14ac:dyDescent="0.15">
      <c r="A202" s="22" t="str">
        <f t="shared" si="3"/>
        <v>35大阪0406</v>
      </c>
      <c r="B202" s="19">
        <v>35</v>
      </c>
      <c r="C202" s="19" t="s">
        <v>507</v>
      </c>
      <c r="D202" s="66" t="s">
        <v>852</v>
      </c>
      <c r="E202" s="22" t="s">
        <v>867</v>
      </c>
      <c r="F202" s="237" t="s">
        <v>864</v>
      </c>
      <c r="G202" s="195" t="s">
        <v>854</v>
      </c>
      <c r="H202" s="22" t="s">
        <v>530</v>
      </c>
    </row>
    <row r="203" spans="1:8" ht="15" customHeight="1" x14ac:dyDescent="0.15">
      <c r="A203" s="22" t="str">
        <f t="shared" si="3"/>
        <v>35東京0326</v>
      </c>
      <c r="B203" s="19">
        <v>35</v>
      </c>
      <c r="C203" s="19" t="s">
        <v>468</v>
      </c>
      <c r="D203" s="66" t="s">
        <v>868</v>
      </c>
      <c r="E203" s="22" t="s">
        <v>869</v>
      </c>
      <c r="F203" s="237" t="s">
        <v>864</v>
      </c>
      <c r="G203" s="195" t="s">
        <v>870</v>
      </c>
      <c r="H203" s="22" t="s">
        <v>59</v>
      </c>
    </row>
    <row r="204" spans="1:8" ht="15" customHeight="1" x14ac:dyDescent="0.15">
      <c r="A204" s="22" t="str">
        <f t="shared" si="3"/>
        <v>35東京0330</v>
      </c>
      <c r="B204" s="19">
        <v>35</v>
      </c>
      <c r="C204" s="19" t="s">
        <v>468</v>
      </c>
      <c r="D204" s="66" t="s">
        <v>871</v>
      </c>
      <c r="E204" s="22" t="s">
        <v>872</v>
      </c>
      <c r="F204" s="237" t="s">
        <v>864</v>
      </c>
      <c r="G204" s="195" t="s">
        <v>873</v>
      </c>
      <c r="H204" s="22" t="s">
        <v>59</v>
      </c>
    </row>
    <row r="205" spans="1:8" ht="15" customHeight="1" x14ac:dyDescent="0.15">
      <c r="A205" s="22" t="str">
        <f t="shared" si="3"/>
        <v>35東京0402</v>
      </c>
      <c r="B205" s="19">
        <v>35</v>
      </c>
      <c r="C205" s="19" t="s">
        <v>468</v>
      </c>
      <c r="D205" s="66" t="s">
        <v>446</v>
      </c>
      <c r="E205" s="22" t="s">
        <v>874</v>
      </c>
      <c r="F205" s="237" t="s">
        <v>864</v>
      </c>
      <c r="G205" s="195" t="s">
        <v>865</v>
      </c>
      <c r="H205" s="22" t="s">
        <v>59</v>
      </c>
    </row>
    <row r="206" spans="1:8" ht="15" customHeight="1" x14ac:dyDescent="0.15">
      <c r="A206" s="22" t="str">
        <f t="shared" si="3"/>
        <v>35東京0406</v>
      </c>
      <c r="B206" s="19">
        <v>35</v>
      </c>
      <c r="C206" s="19" t="s">
        <v>468</v>
      </c>
      <c r="D206" s="66" t="s">
        <v>852</v>
      </c>
      <c r="E206" s="22" t="s">
        <v>875</v>
      </c>
      <c r="F206" s="237" t="s">
        <v>864</v>
      </c>
      <c r="G206" s="195" t="s">
        <v>854</v>
      </c>
      <c r="H206" s="22" t="s">
        <v>59</v>
      </c>
    </row>
    <row r="207" spans="1:8" ht="15" customHeight="1" x14ac:dyDescent="0.15">
      <c r="A207" s="22" t="str">
        <f t="shared" si="3"/>
        <v>35東京0408</v>
      </c>
      <c r="B207" s="19">
        <v>35</v>
      </c>
      <c r="C207" s="19" t="s">
        <v>468</v>
      </c>
      <c r="D207" s="66" t="s">
        <v>445</v>
      </c>
      <c r="E207" s="22" t="s">
        <v>876</v>
      </c>
      <c r="F207" s="237" t="s">
        <v>864</v>
      </c>
      <c r="G207" s="195" t="s">
        <v>856</v>
      </c>
      <c r="H207" s="22" t="s">
        <v>59</v>
      </c>
    </row>
    <row r="208" spans="1:8" ht="15" customHeight="1" x14ac:dyDescent="0.15">
      <c r="A208" s="22" t="str">
        <f t="shared" si="3"/>
        <v>36東京0406</v>
      </c>
      <c r="B208" s="19">
        <v>36</v>
      </c>
      <c r="C208" s="19" t="s">
        <v>468</v>
      </c>
      <c r="D208" s="66" t="s">
        <v>852</v>
      </c>
      <c r="E208" s="22" t="s">
        <v>877</v>
      </c>
      <c r="F208" s="237" t="s">
        <v>878</v>
      </c>
      <c r="G208" s="195" t="s">
        <v>879</v>
      </c>
      <c r="H208" s="22" t="s">
        <v>272</v>
      </c>
    </row>
    <row r="209" spans="1:8" s="17" customFormat="1" ht="15" customHeight="1" x14ac:dyDescent="0.15">
      <c r="A209" s="22" t="str">
        <f t="shared" si="3"/>
        <v>36東京0408</v>
      </c>
      <c r="B209" s="19">
        <v>36</v>
      </c>
      <c r="C209" s="19" t="s">
        <v>468</v>
      </c>
      <c r="D209" s="66" t="s">
        <v>445</v>
      </c>
      <c r="E209" s="22" t="s">
        <v>880</v>
      </c>
      <c r="F209" s="237" t="s">
        <v>878</v>
      </c>
      <c r="G209" s="195" t="s">
        <v>881</v>
      </c>
      <c r="H209" s="22" t="s">
        <v>272</v>
      </c>
    </row>
    <row r="210" spans="1:8" ht="15" customHeight="1" x14ac:dyDescent="0.15">
      <c r="A210" s="22" t="str">
        <f t="shared" si="3"/>
        <v>37大阪0406</v>
      </c>
      <c r="B210" s="19">
        <v>37</v>
      </c>
      <c r="C210" s="19" t="s">
        <v>507</v>
      </c>
      <c r="D210" s="66" t="s">
        <v>852</v>
      </c>
      <c r="E210" s="22" t="s">
        <v>882</v>
      </c>
      <c r="F210" s="237" t="s">
        <v>883</v>
      </c>
      <c r="G210" s="195" t="s">
        <v>854</v>
      </c>
      <c r="H210" s="22" t="s">
        <v>530</v>
      </c>
    </row>
    <row r="211" spans="1:8" ht="15" customHeight="1" x14ac:dyDescent="0.15">
      <c r="A211" s="22" t="str">
        <f t="shared" si="3"/>
        <v>37東京0406</v>
      </c>
      <c r="B211" s="19">
        <v>37</v>
      </c>
      <c r="C211" s="19" t="s">
        <v>468</v>
      </c>
      <c r="D211" s="66" t="s">
        <v>852</v>
      </c>
      <c r="E211" s="22" t="s">
        <v>884</v>
      </c>
      <c r="F211" s="237" t="s">
        <v>883</v>
      </c>
      <c r="G211" s="195" t="s">
        <v>854</v>
      </c>
      <c r="H211" s="22" t="s">
        <v>59</v>
      </c>
    </row>
    <row r="212" spans="1:8" ht="15" customHeight="1" x14ac:dyDescent="0.15">
      <c r="A212" s="22" t="str">
        <f t="shared" si="3"/>
        <v>37東京0408</v>
      </c>
      <c r="B212" s="19">
        <v>37</v>
      </c>
      <c r="C212" s="19" t="s">
        <v>468</v>
      </c>
      <c r="D212" s="66" t="s">
        <v>445</v>
      </c>
      <c r="E212" s="22" t="s">
        <v>885</v>
      </c>
      <c r="F212" s="237" t="s">
        <v>883</v>
      </c>
      <c r="G212" s="195" t="s">
        <v>856</v>
      </c>
      <c r="H212" s="22" t="s">
        <v>59</v>
      </c>
    </row>
    <row r="213" spans="1:8" ht="15" customHeight="1" x14ac:dyDescent="0.15">
      <c r="A213" s="22" t="str">
        <f t="shared" si="3"/>
        <v>38東京0403</v>
      </c>
      <c r="B213" s="19">
        <v>38</v>
      </c>
      <c r="C213" s="19" t="s">
        <v>468</v>
      </c>
      <c r="D213" s="66" t="s">
        <v>302</v>
      </c>
      <c r="E213" s="22" t="s">
        <v>886</v>
      </c>
      <c r="F213" s="237" t="s">
        <v>887</v>
      </c>
      <c r="G213" s="195" t="s">
        <v>888</v>
      </c>
      <c r="H213" s="22" t="s">
        <v>59</v>
      </c>
    </row>
    <row r="214" spans="1:8" ht="15" customHeight="1" x14ac:dyDescent="0.15">
      <c r="A214" s="22" t="str">
        <f t="shared" si="3"/>
        <v>38東京0406</v>
      </c>
      <c r="B214" s="19">
        <v>38</v>
      </c>
      <c r="C214" s="19" t="s">
        <v>468</v>
      </c>
      <c r="D214" s="66" t="s">
        <v>852</v>
      </c>
      <c r="E214" s="22" t="s">
        <v>889</v>
      </c>
      <c r="F214" s="237" t="s">
        <v>887</v>
      </c>
      <c r="G214" s="195" t="s">
        <v>890</v>
      </c>
      <c r="H214" s="22" t="s">
        <v>59</v>
      </c>
    </row>
    <row r="215" spans="1:8" ht="15" customHeight="1" x14ac:dyDescent="0.15">
      <c r="A215" s="22" t="str">
        <f t="shared" si="3"/>
        <v>38東京0407</v>
      </c>
      <c r="B215" s="19">
        <v>38</v>
      </c>
      <c r="C215" s="19" t="s">
        <v>468</v>
      </c>
      <c r="D215" s="66" t="s">
        <v>891</v>
      </c>
      <c r="E215" s="22" t="s">
        <v>892</v>
      </c>
      <c r="F215" s="237" t="s">
        <v>887</v>
      </c>
      <c r="G215" s="195" t="s">
        <v>893</v>
      </c>
      <c r="H215" s="22" t="s">
        <v>59</v>
      </c>
    </row>
    <row r="216" spans="1:8" ht="15" customHeight="1" x14ac:dyDescent="0.15">
      <c r="A216" s="22" t="str">
        <f t="shared" si="3"/>
        <v>39東京0407</v>
      </c>
      <c r="B216" s="19">
        <v>39</v>
      </c>
      <c r="C216" s="19" t="s">
        <v>468</v>
      </c>
      <c r="D216" s="66" t="s">
        <v>891</v>
      </c>
      <c r="E216" s="22" t="s">
        <v>894</v>
      </c>
      <c r="F216" s="237" t="s">
        <v>895</v>
      </c>
      <c r="G216" s="195" t="s">
        <v>893</v>
      </c>
      <c r="H216" s="22" t="s">
        <v>59</v>
      </c>
    </row>
    <row r="217" spans="1:8" ht="15" customHeight="1" x14ac:dyDescent="0.15">
      <c r="A217" s="22" t="str">
        <f t="shared" si="3"/>
        <v>39東京0408</v>
      </c>
      <c r="B217" s="19">
        <v>39</v>
      </c>
      <c r="C217" s="19" t="s">
        <v>468</v>
      </c>
      <c r="D217" s="66" t="s">
        <v>445</v>
      </c>
      <c r="E217" s="22" t="s">
        <v>896</v>
      </c>
      <c r="F217" s="237" t="s">
        <v>895</v>
      </c>
      <c r="G217" s="195" t="s">
        <v>897</v>
      </c>
      <c r="H217" s="22" t="s">
        <v>59</v>
      </c>
    </row>
    <row r="218" spans="1:8" ht="15" customHeight="1" x14ac:dyDescent="0.15">
      <c r="A218" s="22" t="str">
        <f t="shared" si="3"/>
        <v>39東京0409</v>
      </c>
      <c r="B218" s="19">
        <v>39</v>
      </c>
      <c r="C218" s="19" t="s">
        <v>468</v>
      </c>
      <c r="D218" s="66" t="s">
        <v>301</v>
      </c>
      <c r="E218" s="22" t="s">
        <v>898</v>
      </c>
      <c r="F218" s="237" t="s">
        <v>895</v>
      </c>
      <c r="G218" s="195" t="s">
        <v>899</v>
      </c>
      <c r="H218" s="22" t="s">
        <v>59</v>
      </c>
    </row>
    <row r="219" spans="1:8" ht="15" customHeight="1" x14ac:dyDescent="0.15">
      <c r="A219" s="22" t="str">
        <f t="shared" si="3"/>
        <v>40東京0408</v>
      </c>
      <c r="B219" s="19">
        <v>40</v>
      </c>
      <c r="C219" s="19" t="s">
        <v>468</v>
      </c>
      <c r="D219" s="66" t="s">
        <v>445</v>
      </c>
      <c r="E219" s="22" t="s">
        <v>900</v>
      </c>
      <c r="F219" s="237" t="s">
        <v>901</v>
      </c>
      <c r="G219" s="195" t="s">
        <v>897</v>
      </c>
      <c r="H219" s="22" t="s">
        <v>59</v>
      </c>
    </row>
    <row r="220" spans="1:8" ht="15" customHeight="1" x14ac:dyDescent="0.15">
      <c r="A220" s="22" t="str">
        <f t="shared" si="3"/>
        <v>40東京0409</v>
      </c>
      <c r="B220" s="19">
        <v>40</v>
      </c>
      <c r="C220" s="19" t="s">
        <v>468</v>
      </c>
      <c r="D220" s="66" t="s">
        <v>301</v>
      </c>
      <c r="E220" s="22" t="s">
        <v>902</v>
      </c>
      <c r="F220" s="237" t="s">
        <v>901</v>
      </c>
      <c r="G220" s="195" t="s">
        <v>899</v>
      </c>
      <c r="H220" s="22" t="s">
        <v>59</v>
      </c>
    </row>
    <row r="221" spans="1:8" ht="15" customHeight="1" x14ac:dyDescent="0.15">
      <c r="A221" s="22" t="str">
        <f t="shared" si="3"/>
        <v>40東京0410</v>
      </c>
      <c r="B221" s="19">
        <v>40</v>
      </c>
      <c r="C221" s="19" t="s">
        <v>468</v>
      </c>
      <c r="D221" s="66" t="s">
        <v>203</v>
      </c>
      <c r="E221" s="22" t="s">
        <v>903</v>
      </c>
      <c r="F221" s="237" t="s">
        <v>901</v>
      </c>
      <c r="G221" s="195" t="s">
        <v>904</v>
      </c>
      <c r="H221" s="22" t="s">
        <v>59</v>
      </c>
    </row>
    <row r="222" spans="1:8" ht="15" customHeight="1" x14ac:dyDescent="0.15">
      <c r="A222" s="22" t="str">
        <f t="shared" si="3"/>
        <v>41東京0406</v>
      </c>
      <c r="B222" s="19">
        <v>41</v>
      </c>
      <c r="C222" s="19" t="s">
        <v>468</v>
      </c>
      <c r="D222" s="66" t="s">
        <v>852</v>
      </c>
      <c r="E222" s="22" t="s">
        <v>905</v>
      </c>
      <c r="F222" s="237" t="s">
        <v>906</v>
      </c>
      <c r="G222" s="195" t="s">
        <v>890</v>
      </c>
      <c r="H222" s="22" t="s">
        <v>59</v>
      </c>
    </row>
    <row r="223" spans="1:8" ht="15" customHeight="1" x14ac:dyDescent="0.15">
      <c r="A223" s="22" t="str">
        <f t="shared" si="3"/>
        <v>41東京0408</v>
      </c>
      <c r="B223" s="19">
        <v>41</v>
      </c>
      <c r="C223" s="19" t="s">
        <v>468</v>
      </c>
      <c r="D223" s="66" t="s">
        <v>445</v>
      </c>
      <c r="E223" s="22" t="s">
        <v>907</v>
      </c>
      <c r="F223" s="237" t="s">
        <v>906</v>
      </c>
      <c r="G223" s="195" t="s">
        <v>897</v>
      </c>
      <c r="H223" s="22" t="s">
        <v>59</v>
      </c>
    </row>
    <row r="224" spans="1:8" ht="15" customHeight="1" x14ac:dyDescent="0.15">
      <c r="A224" s="22" t="str">
        <f t="shared" si="3"/>
        <v>41東京0409</v>
      </c>
      <c r="B224" s="19">
        <v>41</v>
      </c>
      <c r="C224" s="19" t="s">
        <v>468</v>
      </c>
      <c r="D224" s="66" t="s">
        <v>301</v>
      </c>
      <c r="E224" s="22" t="s">
        <v>908</v>
      </c>
      <c r="F224" s="237" t="s">
        <v>906</v>
      </c>
      <c r="G224" s="195" t="s">
        <v>899</v>
      </c>
      <c r="H224" s="22" t="s">
        <v>59</v>
      </c>
    </row>
    <row r="225" spans="1:8" ht="15" customHeight="1" x14ac:dyDescent="0.15">
      <c r="A225" s="22" t="str">
        <f t="shared" si="3"/>
        <v>41東京0410</v>
      </c>
      <c r="B225" s="19">
        <v>41</v>
      </c>
      <c r="C225" s="19" t="s">
        <v>468</v>
      </c>
      <c r="D225" s="66" t="s">
        <v>203</v>
      </c>
      <c r="E225" s="22" t="s">
        <v>909</v>
      </c>
      <c r="F225" s="237" t="s">
        <v>906</v>
      </c>
      <c r="G225" s="195" t="s">
        <v>904</v>
      </c>
      <c r="H225" s="22" t="s">
        <v>59</v>
      </c>
    </row>
    <row r="226" spans="1:8" ht="15" customHeight="1" x14ac:dyDescent="0.15">
      <c r="A226" s="22" t="str">
        <f t="shared" si="3"/>
        <v>42東京0409</v>
      </c>
      <c r="B226" s="19">
        <v>42</v>
      </c>
      <c r="C226" s="19" t="s">
        <v>468</v>
      </c>
      <c r="D226" s="66" t="s">
        <v>301</v>
      </c>
      <c r="E226" s="22" t="s">
        <v>910</v>
      </c>
      <c r="F226" s="237" t="s">
        <v>911</v>
      </c>
      <c r="G226" s="195" t="s">
        <v>851</v>
      </c>
      <c r="H226" s="22" t="s">
        <v>59</v>
      </c>
    </row>
    <row r="227" spans="1:8" ht="15" customHeight="1" x14ac:dyDescent="0.15">
      <c r="A227" s="22" t="str">
        <f t="shared" si="3"/>
        <v>43東京0409</v>
      </c>
      <c r="B227" s="19">
        <v>43</v>
      </c>
      <c r="C227" s="19" t="s">
        <v>468</v>
      </c>
      <c r="D227" s="66" t="s">
        <v>301</v>
      </c>
      <c r="E227" s="22" t="s">
        <v>912</v>
      </c>
      <c r="F227" s="237" t="s">
        <v>913</v>
      </c>
      <c r="G227" s="195" t="s">
        <v>851</v>
      </c>
      <c r="H227" s="22" t="s">
        <v>59</v>
      </c>
    </row>
    <row r="228" spans="1:8" ht="15" customHeight="1" x14ac:dyDescent="0.15">
      <c r="A228" s="22" t="str">
        <f t="shared" si="3"/>
        <v>44名古屋1119</v>
      </c>
      <c r="B228" s="19">
        <v>44</v>
      </c>
      <c r="C228" s="19" t="s">
        <v>551</v>
      </c>
      <c r="D228" s="66" t="s">
        <v>286</v>
      </c>
      <c r="E228" s="22" t="s">
        <v>914</v>
      </c>
      <c r="F228" s="237" t="s">
        <v>267</v>
      </c>
      <c r="G228" s="195" t="s">
        <v>915</v>
      </c>
      <c r="H228" s="22" t="s">
        <v>274</v>
      </c>
    </row>
    <row r="229" spans="1:8" ht="15" customHeight="1" x14ac:dyDescent="0.15">
      <c r="A229" s="22" t="str">
        <f t="shared" si="3"/>
        <v>44大阪0309</v>
      </c>
      <c r="B229" s="19">
        <v>44</v>
      </c>
      <c r="C229" s="19" t="s">
        <v>507</v>
      </c>
      <c r="D229" s="66" t="s">
        <v>461</v>
      </c>
      <c r="E229" s="22" t="s">
        <v>916</v>
      </c>
      <c r="F229" s="237" t="s">
        <v>267</v>
      </c>
      <c r="G229" s="195" t="s">
        <v>725</v>
      </c>
      <c r="H229" s="22" t="s">
        <v>425</v>
      </c>
    </row>
    <row r="230" spans="1:8" ht="15" customHeight="1" x14ac:dyDescent="0.15">
      <c r="A230" s="22" t="str">
        <f t="shared" si="3"/>
        <v>44東京0714</v>
      </c>
      <c r="B230" s="19">
        <v>44</v>
      </c>
      <c r="C230" s="19" t="s">
        <v>468</v>
      </c>
      <c r="D230" s="66" t="s">
        <v>620</v>
      </c>
      <c r="E230" s="22" t="s">
        <v>917</v>
      </c>
      <c r="F230" s="237" t="s">
        <v>267</v>
      </c>
      <c r="G230" s="195" t="s">
        <v>622</v>
      </c>
      <c r="H230" s="22" t="s">
        <v>59</v>
      </c>
    </row>
    <row r="231" spans="1:8" ht="15" customHeight="1" x14ac:dyDescent="0.15">
      <c r="A231" s="22" t="str">
        <f t="shared" si="3"/>
        <v>44東京0813</v>
      </c>
      <c r="B231" s="19">
        <v>44</v>
      </c>
      <c r="C231" s="19" t="s">
        <v>468</v>
      </c>
      <c r="D231" s="66" t="s">
        <v>918</v>
      </c>
      <c r="E231" s="22" t="s">
        <v>919</v>
      </c>
      <c r="F231" s="237" t="s">
        <v>267</v>
      </c>
      <c r="G231" s="195" t="s">
        <v>920</v>
      </c>
      <c r="H231" s="22" t="s">
        <v>59</v>
      </c>
    </row>
    <row r="232" spans="1:8" ht="15" customHeight="1" x14ac:dyDescent="0.15">
      <c r="A232" s="22" t="str">
        <f t="shared" si="3"/>
        <v>44東京0924</v>
      </c>
      <c r="B232" s="19">
        <v>44</v>
      </c>
      <c r="C232" s="19" t="s">
        <v>468</v>
      </c>
      <c r="D232" s="66" t="s">
        <v>450</v>
      </c>
      <c r="E232" s="22" t="s">
        <v>921</v>
      </c>
      <c r="F232" s="237" t="s">
        <v>267</v>
      </c>
      <c r="G232" s="195" t="s">
        <v>776</v>
      </c>
      <c r="H232" s="22" t="s">
        <v>59</v>
      </c>
    </row>
    <row r="233" spans="1:8" ht="15" customHeight="1" x14ac:dyDescent="0.15">
      <c r="A233" s="22" t="str">
        <f t="shared" si="3"/>
        <v>44東京1126</v>
      </c>
      <c r="B233" s="19">
        <v>44</v>
      </c>
      <c r="C233" s="19" t="s">
        <v>468</v>
      </c>
      <c r="D233" s="66" t="s">
        <v>285</v>
      </c>
      <c r="E233" s="22" t="s">
        <v>922</v>
      </c>
      <c r="F233" s="237" t="s">
        <v>267</v>
      </c>
      <c r="G233" s="195" t="s">
        <v>529</v>
      </c>
      <c r="H233" s="22" t="s">
        <v>59</v>
      </c>
    </row>
    <row r="234" spans="1:8" ht="15" customHeight="1" x14ac:dyDescent="0.15">
      <c r="A234" s="22" t="str">
        <f t="shared" si="3"/>
        <v>44東京0120</v>
      </c>
      <c r="B234" s="19">
        <v>44</v>
      </c>
      <c r="C234" s="19" t="s">
        <v>468</v>
      </c>
      <c r="D234" s="66" t="s">
        <v>435</v>
      </c>
      <c r="E234" s="22" t="s">
        <v>923</v>
      </c>
      <c r="F234" s="237" t="s">
        <v>267</v>
      </c>
      <c r="G234" s="195" t="s">
        <v>924</v>
      </c>
      <c r="H234" s="22" t="s">
        <v>59</v>
      </c>
    </row>
    <row r="235" spans="1:8" ht="15" customHeight="1" x14ac:dyDescent="0.15">
      <c r="A235" s="22" t="str">
        <f t="shared" si="3"/>
        <v>44東京0224</v>
      </c>
      <c r="B235" s="19">
        <v>44</v>
      </c>
      <c r="C235" s="19" t="s">
        <v>468</v>
      </c>
      <c r="D235" s="66" t="s">
        <v>793</v>
      </c>
      <c r="E235" s="22" t="s">
        <v>925</v>
      </c>
      <c r="F235" s="237" t="s">
        <v>267</v>
      </c>
      <c r="G235" s="195" t="s">
        <v>926</v>
      </c>
      <c r="H235" s="22" t="s">
        <v>59</v>
      </c>
    </row>
    <row r="236" spans="1:8" ht="15" customHeight="1" x14ac:dyDescent="0.15">
      <c r="A236" s="22" t="str">
        <f t="shared" si="3"/>
        <v>45東京0625</v>
      </c>
      <c r="B236" s="19">
        <v>45</v>
      </c>
      <c r="C236" s="19" t="s">
        <v>468</v>
      </c>
      <c r="D236" s="66" t="s">
        <v>299</v>
      </c>
      <c r="E236" s="22" t="s">
        <v>927</v>
      </c>
      <c r="F236" s="237" t="s">
        <v>448</v>
      </c>
      <c r="G236" s="195" t="s">
        <v>928</v>
      </c>
      <c r="H236" s="22" t="s">
        <v>59</v>
      </c>
    </row>
    <row r="237" spans="1:8" ht="15" customHeight="1" x14ac:dyDescent="0.15">
      <c r="A237" s="22" t="str">
        <f t="shared" si="3"/>
        <v>45東京0903</v>
      </c>
      <c r="B237" s="19">
        <v>45</v>
      </c>
      <c r="C237" s="19" t="s">
        <v>468</v>
      </c>
      <c r="D237" s="66" t="s">
        <v>295</v>
      </c>
      <c r="E237" s="22" t="s">
        <v>929</v>
      </c>
      <c r="F237" s="237" t="s">
        <v>448</v>
      </c>
      <c r="G237" s="195" t="s">
        <v>532</v>
      </c>
      <c r="H237" s="22" t="s">
        <v>59</v>
      </c>
    </row>
    <row r="238" spans="1:8" ht="15" customHeight="1" x14ac:dyDescent="0.15">
      <c r="A238" s="22" t="str">
        <f t="shared" si="3"/>
        <v>45東京1020</v>
      </c>
      <c r="B238" s="19">
        <v>45</v>
      </c>
      <c r="C238" s="19" t="s">
        <v>468</v>
      </c>
      <c r="D238" s="66" t="s">
        <v>930</v>
      </c>
      <c r="E238" s="22" t="s">
        <v>931</v>
      </c>
      <c r="F238" s="237" t="s">
        <v>448</v>
      </c>
      <c r="G238" s="195" t="s">
        <v>932</v>
      </c>
      <c r="H238" s="22" t="s">
        <v>59</v>
      </c>
    </row>
    <row r="239" spans="1:8" ht="15" customHeight="1" x14ac:dyDescent="0.15">
      <c r="A239" s="22" t="str">
        <f t="shared" si="3"/>
        <v>45東京1203</v>
      </c>
      <c r="B239" s="19">
        <v>45</v>
      </c>
      <c r="C239" s="19" t="s">
        <v>468</v>
      </c>
      <c r="D239" s="66" t="s">
        <v>283</v>
      </c>
      <c r="E239" s="22" t="s">
        <v>933</v>
      </c>
      <c r="F239" s="237" t="s">
        <v>448</v>
      </c>
      <c r="G239" s="195" t="s">
        <v>483</v>
      </c>
      <c r="H239" s="22" t="s">
        <v>59</v>
      </c>
    </row>
    <row r="240" spans="1:8" ht="15" customHeight="1" x14ac:dyDescent="0.15">
      <c r="A240" s="22" t="str">
        <f t="shared" si="3"/>
        <v>45東京0209</v>
      </c>
      <c r="B240" s="19">
        <v>45</v>
      </c>
      <c r="C240" s="19" t="s">
        <v>468</v>
      </c>
      <c r="D240" s="66" t="s">
        <v>615</v>
      </c>
      <c r="E240" s="22" t="s">
        <v>934</v>
      </c>
      <c r="F240" s="237" t="s">
        <v>448</v>
      </c>
      <c r="G240" s="195" t="s">
        <v>617</v>
      </c>
      <c r="H240" s="22" t="s">
        <v>59</v>
      </c>
    </row>
    <row r="241" spans="1:8" ht="15" customHeight="1" x14ac:dyDescent="0.15">
      <c r="A241" s="22" t="str">
        <f t="shared" si="3"/>
        <v>46大阪1116</v>
      </c>
      <c r="B241" s="19">
        <v>46</v>
      </c>
      <c r="C241" s="19" t="s">
        <v>507</v>
      </c>
      <c r="D241" s="66" t="s">
        <v>685</v>
      </c>
      <c r="E241" s="22" t="s">
        <v>935</v>
      </c>
      <c r="F241" s="237" t="s">
        <v>35</v>
      </c>
      <c r="G241" s="195" t="s">
        <v>687</v>
      </c>
      <c r="H241" s="22" t="s">
        <v>425</v>
      </c>
    </row>
    <row r="242" spans="1:8" ht="15" customHeight="1" x14ac:dyDescent="0.15">
      <c r="A242" s="22" t="str">
        <f t="shared" si="3"/>
        <v>46大阪0218</v>
      </c>
      <c r="B242" s="19">
        <v>46</v>
      </c>
      <c r="C242" s="19" t="s">
        <v>507</v>
      </c>
      <c r="D242" s="66" t="s">
        <v>278</v>
      </c>
      <c r="E242" s="22" t="s">
        <v>936</v>
      </c>
      <c r="F242" s="237" t="s">
        <v>35</v>
      </c>
      <c r="G242" s="195" t="s">
        <v>781</v>
      </c>
      <c r="H242" s="22" t="s">
        <v>425</v>
      </c>
    </row>
    <row r="243" spans="1:8" ht="15" customHeight="1" x14ac:dyDescent="0.15">
      <c r="A243" s="22" t="str">
        <f t="shared" si="3"/>
        <v>46東京0924</v>
      </c>
      <c r="B243" s="19">
        <v>46</v>
      </c>
      <c r="C243" s="19" t="s">
        <v>468</v>
      </c>
      <c r="D243" s="66" t="s">
        <v>450</v>
      </c>
      <c r="E243" s="22" t="s">
        <v>937</v>
      </c>
      <c r="F243" s="237" t="s">
        <v>35</v>
      </c>
      <c r="G243" s="195" t="s">
        <v>776</v>
      </c>
      <c r="H243" s="22" t="s">
        <v>59</v>
      </c>
    </row>
    <row r="244" spans="1:8" ht="15" customHeight="1" x14ac:dyDescent="0.15">
      <c r="A244" s="22" t="str">
        <f t="shared" si="3"/>
        <v>46東京0308</v>
      </c>
      <c r="B244" s="19">
        <v>46</v>
      </c>
      <c r="C244" s="19" t="s">
        <v>468</v>
      </c>
      <c r="D244" s="66" t="s">
        <v>938</v>
      </c>
      <c r="E244" s="22" t="s">
        <v>939</v>
      </c>
      <c r="F244" s="237" t="s">
        <v>35</v>
      </c>
      <c r="G244" s="195" t="s">
        <v>940</v>
      </c>
      <c r="H244" s="22" t="s">
        <v>59</v>
      </c>
    </row>
    <row r="245" spans="1:8" ht="15" customHeight="1" x14ac:dyDescent="0.15">
      <c r="A245" s="22" t="str">
        <f t="shared" si="3"/>
        <v>47東京0629</v>
      </c>
      <c r="B245" s="19">
        <v>47</v>
      </c>
      <c r="C245" s="19" t="s">
        <v>468</v>
      </c>
      <c r="D245" s="66" t="s">
        <v>941</v>
      </c>
      <c r="E245" s="22" t="s">
        <v>942</v>
      </c>
      <c r="F245" s="237" t="s">
        <v>37</v>
      </c>
      <c r="G245" s="195" t="s">
        <v>943</v>
      </c>
      <c r="H245" s="22" t="s">
        <v>59</v>
      </c>
    </row>
    <row r="246" spans="1:8" ht="15" customHeight="1" x14ac:dyDescent="0.15">
      <c r="A246" s="22" t="str">
        <f t="shared" si="3"/>
        <v>47東京0818</v>
      </c>
      <c r="B246" s="19">
        <v>47</v>
      </c>
      <c r="C246" s="19" t="s">
        <v>468</v>
      </c>
      <c r="D246" s="66" t="s">
        <v>944</v>
      </c>
      <c r="E246" s="22" t="s">
        <v>945</v>
      </c>
      <c r="F246" s="237" t="s">
        <v>37</v>
      </c>
      <c r="G246" s="195" t="s">
        <v>946</v>
      </c>
      <c r="H246" s="22" t="s">
        <v>59</v>
      </c>
    </row>
    <row r="247" spans="1:8" ht="15" customHeight="1" x14ac:dyDescent="0.15">
      <c r="A247" s="22" t="str">
        <f t="shared" si="3"/>
        <v>47東京1105</v>
      </c>
      <c r="B247" s="19">
        <v>47</v>
      </c>
      <c r="C247" s="19" t="s">
        <v>468</v>
      </c>
      <c r="D247" s="66" t="s">
        <v>288</v>
      </c>
      <c r="E247" s="22" t="s">
        <v>947</v>
      </c>
      <c r="F247" s="237" t="s">
        <v>37</v>
      </c>
      <c r="G247" s="195" t="s">
        <v>626</v>
      </c>
      <c r="H247" s="22" t="s">
        <v>59</v>
      </c>
    </row>
    <row r="248" spans="1:8" ht="15" customHeight="1" x14ac:dyDescent="0.15">
      <c r="A248" s="22" t="str">
        <f t="shared" si="3"/>
        <v>47東京0304</v>
      </c>
      <c r="B248" s="19">
        <v>47</v>
      </c>
      <c r="C248" s="19" t="s">
        <v>468</v>
      </c>
      <c r="D248" s="66" t="s">
        <v>276</v>
      </c>
      <c r="E248" s="22" t="s">
        <v>948</v>
      </c>
      <c r="F248" s="237" t="s">
        <v>37</v>
      </c>
      <c r="G248" s="195" t="s">
        <v>495</v>
      </c>
      <c r="H248" s="22" t="s">
        <v>59</v>
      </c>
    </row>
    <row r="249" spans="1:8" ht="15" customHeight="1" x14ac:dyDescent="0.15">
      <c r="A249" s="22" t="str">
        <f t="shared" si="3"/>
        <v>48東京0826</v>
      </c>
      <c r="B249" s="19">
        <v>48</v>
      </c>
      <c r="C249" s="19" t="s">
        <v>468</v>
      </c>
      <c r="D249" s="66" t="s">
        <v>449</v>
      </c>
      <c r="E249" s="22" t="s">
        <v>949</v>
      </c>
      <c r="F249" s="237" t="s">
        <v>133</v>
      </c>
      <c r="G249" s="195" t="s">
        <v>950</v>
      </c>
      <c r="H249" s="22" t="s">
        <v>59</v>
      </c>
    </row>
    <row r="250" spans="1:8" ht="15" customHeight="1" x14ac:dyDescent="0.15">
      <c r="A250" s="22" t="str">
        <f t="shared" si="3"/>
        <v>48東京1028</v>
      </c>
      <c r="B250" s="19">
        <v>48</v>
      </c>
      <c r="C250" s="19" t="s">
        <v>468</v>
      </c>
      <c r="D250" s="66" t="s">
        <v>426</v>
      </c>
      <c r="E250" s="22" t="s">
        <v>951</v>
      </c>
      <c r="F250" s="237" t="s">
        <v>133</v>
      </c>
      <c r="G250" s="195" t="s">
        <v>952</v>
      </c>
      <c r="H250" s="22" t="s">
        <v>59</v>
      </c>
    </row>
    <row r="251" spans="1:8" ht="15" customHeight="1" x14ac:dyDescent="0.15">
      <c r="A251" s="22" t="str">
        <f t="shared" si="3"/>
        <v>48東京0121</v>
      </c>
      <c r="B251" s="19">
        <v>48</v>
      </c>
      <c r="C251" s="19" t="s">
        <v>468</v>
      </c>
      <c r="D251" s="66" t="s">
        <v>281</v>
      </c>
      <c r="E251" s="22" t="s">
        <v>953</v>
      </c>
      <c r="F251" s="237" t="s">
        <v>133</v>
      </c>
      <c r="G251" s="195" t="s">
        <v>506</v>
      </c>
      <c r="H251" s="22" t="s">
        <v>59</v>
      </c>
    </row>
    <row r="252" spans="1:8" ht="15" customHeight="1" x14ac:dyDescent="0.15">
      <c r="A252" s="22" t="str">
        <f t="shared" si="3"/>
        <v>49名古屋1203</v>
      </c>
      <c r="B252" s="19">
        <v>49</v>
      </c>
      <c r="C252" s="19" t="s">
        <v>551</v>
      </c>
      <c r="D252" s="66" t="s">
        <v>283</v>
      </c>
      <c r="E252" s="22" t="s">
        <v>954</v>
      </c>
      <c r="F252" s="237" t="s">
        <v>32</v>
      </c>
      <c r="G252" s="195" t="s">
        <v>955</v>
      </c>
      <c r="H252" s="22" t="s">
        <v>274</v>
      </c>
    </row>
    <row r="253" spans="1:8" ht="15" customHeight="1" x14ac:dyDescent="0.15">
      <c r="A253" s="22" t="str">
        <f t="shared" si="3"/>
        <v>49東京0617</v>
      </c>
      <c r="B253" s="19">
        <v>49</v>
      </c>
      <c r="C253" s="19" t="s">
        <v>468</v>
      </c>
      <c r="D253" s="66" t="s">
        <v>676</v>
      </c>
      <c r="E253" s="22" t="s">
        <v>956</v>
      </c>
      <c r="F253" s="237" t="s">
        <v>32</v>
      </c>
      <c r="G253" s="195" t="s">
        <v>957</v>
      </c>
      <c r="H253" s="22" t="s">
        <v>59</v>
      </c>
    </row>
    <row r="254" spans="1:8" ht="15" customHeight="1" x14ac:dyDescent="0.15">
      <c r="A254" s="22" t="str">
        <f t="shared" si="3"/>
        <v>49東京0716</v>
      </c>
      <c r="B254" s="19">
        <v>49</v>
      </c>
      <c r="C254" s="19" t="s">
        <v>468</v>
      </c>
      <c r="D254" s="66" t="s">
        <v>422</v>
      </c>
      <c r="E254" s="22" t="s">
        <v>958</v>
      </c>
      <c r="F254" s="237" t="s">
        <v>32</v>
      </c>
      <c r="G254" s="195" t="s">
        <v>959</v>
      </c>
      <c r="H254" s="22" t="s">
        <v>59</v>
      </c>
    </row>
    <row r="255" spans="1:8" ht="15" customHeight="1" x14ac:dyDescent="0.15">
      <c r="A255" s="22" t="str">
        <f t="shared" si="3"/>
        <v>49東京1001</v>
      </c>
      <c r="B255" s="19">
        <v>49</v>
      </c>
      <c r="C255" s="19" t="s">
        <v>468</v>
      </c>
      <c r="D255" s="66" t="s">
        <v>292</v>
      </c>
      <c r="E255" s="22" t="s">
        <v>960</v>
      </c>
      <c r="F255" s="237" t="s">
        <v>32</v>
      </c>
      <c r="G255" s="195" t="s">
        <v>961</v>
      </c>
      <c r="H255" s="22" t="s">
        <v>59</v>
      </c>
    </row>
    <row r="256" spans="1:8" ht="15" customHeight="1" x14ac:dyDescent="0.15">
      <c r="A256" s="22" t="str">
        <f t="shared" si="3"/>
        <v>49東京1208</v>
      </c>
      <c r="B256" s="19">
        <v>49</v>
      </c>
      <c r="C256" s="19" t="s">
        <v>468</v>
      </c>
      <c r="D256" s="66" t="s">
        <v>806</v>
      </c>
      <c r="E256" s="22" t="s">
        <v>962</v>
      </c>
      <c r="F256" s="237" t="s">
        <v>32</v>
      </c>
      <c r="G256" s="195" t="s">
        <v>808</v>
      </c>
      <c r="H256" s="22" t="s">
        <v>59</v>
      </c>
    </row>
    <row r="257" spans="1:8" ht="15" customHeight="1" x14ac:dyDescent="0.15">
      <c r="A257" s="22" t="str">
        <f t="shared" si="3"/>
        <v>49東京0224</v>
      </c>
      <c r="B257" s="19">
        <v>49</v>
      </c>
      <c r="C257" s="19" t="s">
        <v>468</v>
      </c>
      <c r="D257" s="66" t="s">
        <v>793</v>
      </c>
      <c r="E257" s="22" t="s">
        <v>963</v>
      </c>
      <c r="F257" s="237" t="s">
        <v>32</v>
      </c>
      <c r="G257" s="195" t="s">
        <v>795</v>
      </c>
      <c r="H257" s="22" t="s">
        <v>59</v>
      </c>
    </row>
    <row r="258" spans="1:8" ht="15" customHeight="1" x14ac:dyDescent="0.15">
      <c r="A258" s="22" t="str">
        <f t="shared" si="3"/>
        <v>50東京0716</v>
      </c>
      <c r="B258" s="19">
        <v>50</v>
      </c>
      <c r="C258" s="19" t="s">
        <v>468</v>
      </c>
      <c r="D258" s="66" t="s">
        <v>422</v>
      </c>
      <c r="E258" s="22" t="s">
        <v>964</v>
      </c>
      <c r="F258" s="237" t="s">
        <v>231</v>
      </c>
      <c r="G258" s="195" t="s">
        <v>965</v>
      </c>
      <c r="H258" s="22" t="s">
        <v>59</v>
      </c>
    </row>
    <row r="259" spans="1:8" ht="15" customHeight="1" x14ac:dyDescent="0.15">
      <c r="A259" s="22" t="str">
        <f t="shared" si="3"/>
        <v>50東京0215</v>
      </c>
      <c r="B259" s="19">
        <v>50</v>
      </c>
      <c r="C259" s="19" t="s">
        <v>468</v>
      </c>
      <c r="D259" s="66" t="s">
        <v>164</v>
      </c>
      <c r="E259" s="22" t="s">
        <v>966</v>
      </c>
      <c r="F259" s="237" t="s">
        <v>231</v>
      </c>
      <c r="G259" s="195" t="s">
        <v>628</v>
      </c>
      <c r="H259" s="22" t="s">
        <v>59</v>
      </c>
    </row>
    <row r="260" spans="1:8" ht="15" customHeight="1" x14ac:dyDescent="0.15">
      <c r="A260" s="22" t="str">
        <f t="shared" ref="A260:A323" si="4">CONCATENATE(B260,C260,D260)</f>
        <v>51東京0929</v>
      </c>
      <c r="B260" s="19">
        <v>51</v>
      </c>
      <c r="C260" s="19" t="s">
        <v>468</v>
      </c>
      <c r="D260" s="66" t="s">
        <v>967</v>
      </c>
      <c r="E260" s="22" t="s">
        <v>968</v>
      </c>
      <c r="F260" s="237" t="s">
        <v>222</v>
      </c>
      <c r="G260" s="195" t="s">
        <v>969</v>
      </c>
      <c r="H260" s="22" t="s">
        <v>59</v>
      </c>
    </row>
    <row r="261" spans="1:8" ht="15" customHeight="1" x14ac:dyDescent="0.15">
      <c r="A261" s="22" t="str">
        <f t="shared" si="4"/>
        <v>51東京0218</v>
      </c>
      <c r="B261" s="19">
        <v>51</v>
      </c>
      <c r="C261" s="19" t="s">
        <v>468</v>
      </c>
      <c r="D261" s="66" t="s">
        <v>278</v>
      </c>
      <c r="E261" s="22" t="s">
        <v>970</v>
      </c>
      <c r="F261" s="237" t="s">
        <v>222</v>
      </c>
      <c r="G261" s="195" t="s">
        <v>781</v>
      </c>
      <c r="H261" s="22" t="s">
        <v>59</v>
      </c>
    </row>
    <row r="262" spans="1:8" ht="15" customHeight="1" x14ac:dyDescent="0.15">
      <c r="A262" s="22" t="str">
        <f t="shared" si="4"/>
        <v>52東京0907</v>
      </c>
      <c r="B262" s="19">
        <v>52</v>
      </c>
      <c r="C262" s="19" t="s">
        <v>468</v>
      </c>
      <c r="D262" s="66" t="s">
        <v>476</v>
      </c>
      <c r="E262" s="22" t="s">
        <v>971</v>
      </c>
      <c r="F262" s="237" t="s">
        <v>220</v>
      </c>
      <c r="G262" s="195" t="s">
        <v>972</v>
      </c>
      <c r="H262" s="22" t="s">
        <v>59</v>
      </c>
    </row>
    <row r="263" spans="1:8" ht="15" customHeight="1" x14ac:dyDescent="0.15">
      <c r="A263" s="22" t="str">
        <f t="shared" si="4"/>
        <v>52東京1109</v>
      </c>
      <c r="B263" s="19">
        <v>52</v>
      </c>
      <c r="C263" s="19" t="s">
        <v>468</v>
      </c>
      <c r="D263" s="66" t="s">
        <v>635</v>
      </c>
      <c r="E263" s="22" t="s">
        <v>973</v>
      </c>
      <c r="F263" s="237" t="s">
        <v>220</v>
      </c>
      <c r="G263" s="195" t="s">
        <v>637</v>
      </c>
      <c r="H263" s="22" t="s">
        <v>59</v>
      </c>
    </row>
    <row r="264" spans="1:8" ht="15" customHeight="1" x14ac:dyDescent="0.15">
      <c r="A264" s="22" t="str">
        <f t="shared" si="4"/>
        <v>52東京0215</v>
      </c>
      <c r="B264" s="19">
        <v>52</v>
      </c>
      <c r="C264" s="19" t="s">
        <v>468</v>
      </c>
      <c r="D264" s="66" t="s">
        <v>164</v>
      </c>
      <c r="E264" s="22" t="s">
        <v>974</v>
      </c>
      <c r="F264" s="237" t="s">
        <v>220</v>
      </c>
      <c r="G264" s="195" t="s">
        <v>975</v>
      </c>
      <c r="H264" s="22" t="s">
        <v>59</v>
      </c>
    </row>
    <row r="265" spans="1:8" ht="15" customHeight="1" x14ac:dyDescent="0.15">
      <c r="A265" s="22" t="str">
        <f t="shared" si="4"/>
        <v>53東京1110</v>
      </c>
      <c r="B265" s="19">
        <v>53</v>
      </c>
      <c r="C265" s="19" t="s">
        <v>468</v>
      </c>
      <c r="D265" s="66" t="s">
        <v>976</v>
      </c>
      <c r="E265" s="22" t="s">
        <v>977</v>
      </c>
      <c r="F265" s="237" t="s">
        <v>204</v>
      </c>
      <c r="G265" s="195" t="s">
        <v>978</v>
      </c>
      <c r="H265" s="22" t="s">
        <v>59</v>
      </c>
    </row>
    <row r="266" spans="1:8" ht="15" customHeight="1" x14ac:dyDescent="0.15">
      <c r="A266" s="22" t="str">
        <f t="shared" si="4"/>
        <v>53東京0225</v>
      </c>
      <c r="B266" s="19">
        <v>53</v>
      </c>
      <c r="C266" s="19" t="s">
        <v>468</v>
      </c>
      <c r="D266" s="66" t="s">
        <v>277</v>
      </c>
      <c r="E266" s="22" t="s">
        <v>979</v>
      </c>
      <c r="F266" s="237" t="s">
        <v>204</v>
      </c>
      <c r="G266" s="195" t="s">
        <v>690</v>
      </c>
      <c r="H266" s="22" t="s">
        <v>59</v>
      </c>
    </row>
    <row r="267" spans="1:8" ht="15" customHeight="1" x14ac:dyDescent="0.15">
      <c r="A267" s="22" t="str">
        <f t="shared" si="4"/>
        <v>54名古屋1029</v>
      </c>
      <c r="B267" s="19">
        <v>54</v>
      </c>
      <c r="C267" s="19" t="s">
        <v>551</v>
      </c>
      <c r="D267" s="66" t="s">
        <v>289</v>
      </c>
      <c r="E267" s="22" t="s">
        <v>980</v>
      </c>
      <c r="F267" s="237" t="s">
        <v>18</v>
      </c>
      <c r="G267" s="195" t="s">
        <v>981</v>
      </c>
      <c r="H267" s="22" t="s">
        <v>274</v>
      </c>
    </row>
    <row r="268" spans="1:8" ht="15" customHeight="1" x14ac:dyDescent="0.15">
      <c r="A268" s="22" t="str">
        <f t="shared" si="4"/>
        <v>54大阪0914</v>
      </c>
      <c r="B268" s="19">
        <v>54</v>
      </c>
      <c r="C268" s="19" t="s">
        <v>507</v>
      </c>
      <c r="D268" s="66" t="s">
        <v>682</v>
      </c>
      <c r="E268" s="22" t="s">
        <v>982</v>
      </c>
      <c r="F268" s="237" t="s">
        <v>18</v>
      </c>
      <c r="G268" s="195" t="s">
        <v>684</v>
      </c>
      <c r="H268" s="22" t="s">
        <v>425</v>
      </c>
    </row>
    <row r="269" spans="1:8" ht="15" customHeight="1" x14ac:dyDescent="0.15">
      <c r="A269" s="22" t="str">
        <f t="shared" si="4"/>
        <v>54大阪1118</v>
      </c>
      <c r="B269" s="19">
        <v>54</v>
      </c>
      <c r="C269" s="19" t="s">
        <v>507</v>
      </c>
      <c r="D269" s="66" t="s">
        <v>434</v>
      </c>
      <c r="E269" s="22" t="s">
        <v>983</v>
      </c>
      <c r="F269" s="237" t="s">
        <v>18</v>
      </c>
      <c r="G269" s="195" t="s">
        <v>487</v>
      </c>
      <c r="H269" s="22" t="s">
        <v>425</v>
      </c>
    </row>
    <row r="270" spans="1:8" ht="15" customHeight="1" x14ac:dyDescent="0.15">
      <c r="A270" s="22" t="str">
        <f t="shared" si="4"/>
        <v>54東京0601</v>
      </c>
      <c r="B270" s="19">
        <v>54</v>
      </c>
      <c r="C270" s="19" t="s">
        <v>468</v>
      </c>
      <c r="D270" s="66" t="s">
        <v>826</v>
      </c>
      <c r="E270" s="22" t="s">
        <v>984</v>
      </c>
      <c r="F270" s="237" t="s">
        <v>18</v>
      </c>
      <c r="G270" s="195" t="s">
        <v>828</v>
      </c>
      <c r="H270" s="22" t="s">
        <v>59</v>
      </c>
    </row>
    <row r="271" spans="1:8" ht="15" customHeight="1" x14ac:dyDescent="0.15">
      <c r="A271" s="22" t="str">
        <f t="shared" si="4"/>
        <v>54東京0716</v>
      </c>
      <c r="B271" s="19">
        <v>54</v>
      </c>
      <c r="C271" s="19" t="s">
        <v>468</v>
      </c>
      <c r="D271" s="66" t="s">
        <v>422</v>
      </c>
      <c r="E271" s="22" t="s">
        <v>985</v>
      </c>
      <c r="F271" s="237" t="s">
        <v>18</v>
      </c>
      <c r="G271" s="195" t="s">
        <v>965</v>
      </c>
      <c r="H271" s="22" t="s">
        <v>59</v>
      </c>
    </row>
    <row r="272" spans="1:8" ht="15" customHeight="1" x14ac:dyDescent="0.15">
      <c r="A272" s="22" t="str">
        <f t="shared" si="4"/>
        <v>54東京0817</v>
      </c>
      <c r="B272" s="19">
        <v>54</v>
      </c>
      <c r="C272" s="19" t="s">
        <v>468</v>
      </c>
      <c r="D272" s="66" t="s">
        <v>679</v>
      </c>
      <c r="E272" s="22" t="s">
        <v>986</v>
      </c>
      <c r="F272" s="237" t="s">
        <v>18</v>
      </c>
      <c r="G272" s="195" t="s">
        <v>681</v>
      </c>
      <c r="H272" s="22" t="s">
        <v>59</v>
      </c>
    </row>
    <row r="273" spans="1:8" ht="15" customHeight="1" x14ac:dyDescent="0.15">
      <c r="A273" s="22" t="str">
        <f t="shared" si="4"/>
        <v>54東京0924</v>
      </c>
      <c r="B273" s="19">
        <v>54</v>
      </c>
      <c r="C273" s="19" t="s">
        <v>468</v>
      </c>
      <c r="D273" s="66" t="s">
        <v>450</v>
      </c>
      <c r="E273" s="22" t="s">
        <v>987</v>
      </c>
      <c r="F273" s="237" t="s">
        <v>18</v>
      </c>
      <c r="G273" s="195" t="s">
        <v>776</v>
      </c>
      <c r="H273" s="22" t="s">
        <v>59</v>
      </c>
    </row>
    <row r="274" spans="1:8" ht="15" customHeight="1" x14ac:dyDescent="0.15">
      <c r="A274" s="22" t="str">
        <f t="shared" si="4"/>
        <v>54東京1015</v>
      </c>
      <c r="B274" s="19">
        <v>54</v>
      </c>
      <c r="C274" s="19" t="s">
        <v>468</v>
      </c>
      <c r="D274" s="66" t="s">
        <v>290</v>
      </c>
      <c r="E274" s="22" t="s">
        <v>988</v>
      </c>
      <c r="F274" s="237" t="s">
        <v>18</v>
      </c>
      <c r="G274" s="195" t="s">
        <v>497</v>
      </c>
      <c r="H274" s="22" t="s">
        <v>59</v>
      </c>
    </row>
    <row r="275" spans="1:8" ht="15" customHeight="1" x14ac:dyDescent="0.15">
      <c r="A275" s="22" t="str">
        <f t="shared" si="4"/>
        <v>54東京1112</v>
      </c>
      <c r="B275" s="19">
        <v>54</v>
      </c>
      <c r="C275" s="19" t="s">
        <v>468</v>
      </c>
      <c r="D275" s="66" t="s">
        <v>287</v>
      </c>
      <c r="E275" s="22" t="s">
        <v>989</v>
      </c>
      <c r="F275" s="237" t="s">
        <v>18</v>
      </c>
      <c r="G275" s="195" t="s">
        <v>534</v>
      </c>
      <c r="H275" s="22" t="s">
        <v>59</v>
      </c>
    </row>
    <row r="276" spans="1:8" ht="15" customHeight="1" x14ac:dyDescent="0.15">
      <c r="A276" s="22" t="str">
        <f t="shared" si="4"/>
        <v>54東京1207</v>
      </c>
      <c r="B276" s="19">
        <v>54</v>
      </c>
      <c r="C276" s="19" t="s">
        <v>468</v>
      </c>
      <c r="D276" s="66" t="s">
        <v>747</v>
      </c>
      <c r="E276" s="22" t="s">
        <v>990</v>
      </c>
      <c r="F276" s="237" t="s">
        <v>18</v>
      </c>
      <c r="G276" s="195" t="s">
        <v>749</v>
      </c>
      <c r="H276" s="22" t="s">
        <v>59</v>
      </c>
    </row>
    <row r="277" spans="1:8" ht="15" customHeight="1" x14ac:dyDescent="0.15">
      <c r="A277" s="22" t="str">
        <f t="shared" si="4"/>
        <v>54東京0113</v>
      </c>
      <c r="B277" s="19">
        <v>54</v>
      </c>
      <c r="C277" s="19" t="s">
        <v>468</v>
      </c>
      <c r="D277" s="66" t="s">
        <v>770</v>
      </c>
      <c r="E277" s="22" t="s">
        <v>991</v>
      </c>
      <c r="F277" s="237" t="s">
        <v>18</v>
      </c>
      <c r="G277" s="195" t="s">
        <v>992</v>
      </c>
      <c r="H277" s="22" t="s">
        <v>59</v>
      </c>
    </row>
    <row r="278" spans="1:8" ht="15" customHeight="1" x14ac:dyDescent="0.15">
      <c r="A278" s="22" t="str">
        <f t="shared" si="4"/>
        <v>54東京0301</v>
      </c>
      <c r="B278" s="19">
        <v>54</v>
      </c>
      <c r="C278" s="19" t="s">
        <v>468</v>
      </c>
      <c r="D278" s="66" t="s">
        <v>752</v>
      </c>
      <c r="E278" s="22" t="s">
        <v>993</v>
      </c>
      <c r="F278" s="237" t="s">
        <v>18</v>
      </c>
      <c r="G278" s="195" t="s">
        <v>754</v>
      </c>
      <c r="H278" s="22" t="s">
        <v>59</v>
      </c>
    </row>
    <row r="279" spans="1:8" ht="15" customHeight="1" x14ac:dyDescent="0.15">
      <c r="A279" s="22" t="str">
        <f t="shared" si="4"/>
        <v>55名古屋0127</v>
      </c>
      <c r="B279" s="19">
        <v>55</v>
      </c>
      <c r="C279" s="19" t="s">
        <v>551</v>
      </c>
      <c r="D279" s="66" t="s">
        <v>430</v>
      </c>
      <c r="E279" s="22" t="s">
        <v>994</v>
      </c>
      <c r="F279" s="237" t="s">
        <v>134</v>
      </c>
      <c r="G279" s="195" t="s">
        <v>995</v>
      </c>
      <c r="H279" s="22" t="s">
        <v>274</v>
      </c>
    </row>
    <row r="280" spans="1:8" ht="15" customHeight="1" x14ac:dyDescent="0.15">
      <c r="A280" s="22" t="str">
        <f t="shared" si="4"/>
        <v>55大阪0821</v>
      </c>
      <c r="B280" s="19">
        <v>55</v>
      </c>
      <c r="C280" s="19" t="s">
        <v>507</v>
      </c>
      <c r="D280" s="66" t="s">
        <v>197</v>
      </c>
      <c r="E280" s="22" t="s">
        <v>996</v>
      </c>
      <c r="F280" s="237" t="s">
        <v>134</v>
      </c>
      <c r="G280" s="195" t="s">
        <v>997</v>
      </c>
      <c r="H280" s="22" t="s">
        <v>425</v>
      </c>
    </row>
    <row r="281" spans="1:8" ht="15" customHeight="1" x14ac:dyDescent="0.15">
      <c r="A281" s="22" t="str">
        <f t="shared" si="4"/>
        <v>55大阪1028</v>
      </c>
      <c r="B281" s="19">
        <v>55</v>
      </c>
      <c r="C281" s="19" t="s">
        <v>507</v>
      </c>
      <c r="D281" s="66" t="s">
        <v>426</v>
      </c>
      <c r="E281" s="22" t="s">
        <v>998</v>
      </c>
      <c r="F281" s="237" t="s">
        <v>134</v>
      </c>
      <c r="G281" s="195" t="s">
        <v>999</v>
      </c>
      <c r="H281" s="22" t="s">
        <v>425</v>
      </c>
    </row>
    <row r="282" spans="1:8" ht="15" customHeight="1" x14ac:dyDescent="0.15">
      <c r="A282" s="22" t="str">
        <f t="shared" si="4"/>
        <v>55大阪0226</v>
      </c>
      <c r="B282" s="19">
        <v>55</v>
      </c>
      <c r="C282" s="19" t="s">
        <v>507</v>
      </c>
      <c r="D282" s="66" t="s">
        <v>201</v>
      </c>
      <c r="E282" s="22" t="s">
        <v>1000</v>
      </c>
      <c r="F282" s="237" t="s">
        <v>134</v>
      </c>
      <c r="G282" s="195" t="s">
        <v>702</v>
      </c>
      <c r="H282" s="22" t="s">
        <v>425</v>
      </c>
    </row>
    <row r="283" spans="1:8" ht="15" customHeight="1" x14ac:dyDescent="0.15">
      <c r="A283" s="22" t="str">
        <f t="shared" si="4"/>
        <v>55東京0609</v>
      </c>
      <c r="B283" s="19">
        <v>55</v>
      </c>
      <c r="C283" s="19" t="s">
        <v>468</v>
      </c>
      <c r="D283" s="66" t="s">
        <v>1001</v>
      </c>
      <c r="E283" s="22" t="s">
        <v>1002</v>
      </c>
      <c r="F283" s="237" t="s">
        <v>134</v>
      </c>
      <c r="G283" s="195" t="s">
        <v>1003</v>
      </c>
      <c r="H283" s="22" t="s">
        <v>59</v>
      </c>
    </row>
    <row r="284" spans="1:8" ht="15" customHeight="1" x14ac:dyDescent="0.15">
      <c r="A284" s="22" t="str">
        <f t="shared" si="4"/>
        <v>55東京0820</v>
      </c>
      <c r="B284" s="19">
        <v>55</v>
      </c>
      <c r="C284" s="19" t="s">
        <v>468</v>
      </c>
      <c r="D284" s="66" t="s">
        <v>459</v>
      </c>
      <c r="E284" s="22" t="s">
        <v>1004</v>
      </c>
      <c r="F284" s="237" t="s">
        <v>134</v>
      </c>
      <c r="G284" s="195" t="s">
        <v>1005</v>
      </c>
      <c r="H284" s="22" t="s">
        <v>59</v>
      </c>
    </row>
    <row r="285" spans="1:8" ht="15" customHeight="1" x14ac:dyDescent="0.15">
      <c r="A285" s="22" t="str">
        <f t="shared" si="4"/>
        <v>55東京0929</v>
      </c>
      <c r="B285" s="19">
        <v>55</v>
      </c>
      <c r="C285" s="19" t="s">
        <v>468</v>
      </c>
      <c r="D285" s="66" t="s">
        <v>967</v>
      </c>
      <c r="E285" s="22" t="s">
        <v>1006</v>
      </c>
      <c r="F285" s="237" t="s">
        <v>134</v>
      </c>
      <c r="G285" s="195" t="s">
        <v>1007</v>
      </c>
      <c r="H285" s="22" t="s">
        <v>59</v>
      </c>
    </row>
    <row r="286" spans="1:8" ht="15" customHeight="1" x14ac:dyDescent="0.15">
      <c r="A286" s="22" t="str">
        <f t="shared" si="4"/>
        <v>55東京1127</v>
      </c>
      <c r="B286" s="19">
        <v>55</v>
      </c>
      <c r="C286" s="19" t="s">
        <v>468</v>
      </c>
      <c r="D286" s="66" t="s">
        <v>185</v>
      </c>
      <c r="E286" s="22" t="s">
        <v>1008</v>
      </c>
      <c r="F286" s="237" t="s">
        <v>134</v>
      </c>
      <c r="G286" s="195" t="s">
        <v>1009</v>
      </c>
      <c r="H286" s="22" t="s">
        <v>59</v>
      </c>
    </row>
    <row r="287" spans="1:8" ht="15" customHeight="1" x14ac:dyDescent="0.15">
      <c r="A287" s="22" t="str">
        <f t="shared" si="4"/>
        <v>55東京0210</v>
      </c>
      <c r="B287" s="19">
        <v>55</v>
      </c>
      <c r="C287" s="19" t="s">
        <v>468</v>
      </c>
      <c r="D287" s="66" t="s">
        <v>1010</v>
      </c>
      <c r="E287" s="22" t="s">
        <v>1011</v>
      </c>
      <c r="F287" s="237" t="s">
        <v>134</v>
      </c>
      <c r="G287" s="195" t="s">
        <v>1012</v>
      </c>
      <c r="H287" s="22" t="s">
        <v>59</v>
      </c>
    </row>
    <row r="288" spans="1:8" ht="15" customHeight="1" x14ac:dyDescent="0.15">
      <c r="A288" s="22" t="str">
        <f t="shared" si="4"/>
        <v>55東京0310</v>
      </c>
      <c r="B288" s="19">
        <v>55</v>
      </c>
      <c r="C288" s="19" t="s">
        <v>468</v>
      </c>
      <c r="D288" s="66" t="s">
        <v>440</v>
      </c>
      <c r="E288" s="22" t="s">
        <v>1013</v>
      </c>
      <c r="F288" s="237" t="s">
        <v>134</v>
      </c>
      <c r="G288" s="195" t="s">
        <v>1014</v>
      </c>
      <c r="H288" s="22" t="s">
        <v>59</v>
      </c>
    </row>
    <row r="289" spans="1:8" ht="15" customHeight="1" x14ac:dyDescent="0.15">
      <c r="A289" s="22" t="str">
        <f t="shared" si="4"/>
        <v>56東京0706</v>
      </c>
      <c r="B289" s="19">
        <v>56</v>
      </c>
      <c r="C289" s="19" t="s">
        <v>468</v>
      </c>
      <c r="D289" s="66" t="s">
        <v>649</v>
      </c>
      <c r="E289" s="22" t="s">
        <v>1015</v>
      </c>
      <c r="F289" s="237" t="s">
        <v>451</v>
      </c>
      <c r="G289" s="195" t="s">
        <v>1016</v>
      </c>
      <c r="H289" s="22" t="s">
        <v>59</v>
      </c>
    </row>
    <row r="290" spans="1:8" ht="15" customHeight="1" x14ac:dyDescent="0.15">
      <c r="A290" s="22" t="str">
        <f t="shared" si="4"/>
        <v>56東京1202</v>
      </c>
      <c r="B290" s="19">
        <v>56</v>
      </c>
      <c r="C290" s="19" t="s">
        <v>468</v>
      </c>
      <c r="D290" s="66" t="s">
        <v>441</v>
      </c>
      <c r="E290" s="22" t="s">
        <v>1017</v>
      </c>
      <c r="F290" s="237" t="s">
        <v>451</v>
      </c>
      <c r="G290" s="195" t="s">
        <v>695</v>
      </c>
      <c r="H290" s="22" t="s">
        <v>59</v>
      </c>
    </row>
    <row r="291" spans="1:8" ht="15" customHeight="1" x14ac:dyDescent="0.15">
      <c r="A291" s="22" t="str">
        <f t="shared" si="4"/>
        <v>57東京0907</v>
      </c>
      <c r="B291" s="19">
        <v>57</v>
      </c>
      <c r="C291" s="19" t="s">
        <v>468</v>
      </c>
      <c r="D291" s="66" t="s">
        <v>476</v>
      </c>
      <c r="E291" s="22" t="s">
        <v>1018</v>
      </c>
      <c r="F291" s="237" t="s">
        <v>453</v>
      </c>
      <c r="G291" s="195" t="s">
        <v>972</v>
      </c>
      <c r="H291" s="22" t="s">
        <v>59</v>
      </c>
    </row>
    <row r="292" spans="1:8" ht="15" customHeight="1" x14ac:dyDescent="0.15">
      <c r="A292" s="22" t="str">
        <f t="shared" si="4"/>
        <v>57東京1214</v>
      </c>
      <c r="B292" s="19">
        <v>57</v>
      </c>
      <c r="C292" s="19" t="s">
        <v>468</v>
      </c>
      <c r="D292" s="66" t="s">
        <v>1019</v>
      </c>
      <c r="E292" s="22" t="s">
        <v>1020</v>
      </c>
      <c r="F292" s="237" t="s">
        <v>453</v>
      </c>
      <c r="G292" s="195" t="s">
        <v>1021</v>
      </c>
      <c r="H292" s="22" t="s">
        <v>59</v>
      </c>
    </row>
    <row r="293" spans="1:8" ht="15" customHeight="1" x14ac:dyDescent="0.15">
      <c r="A293" s="22" t="str">
        <f t="shared" si="4"/>
        <v>58東京0527</v>
      </c>
      <c r="B293" s="19">
        <v>58</v>
      </c>
      <c r="C293" s="19" t="s">
        <v>468</v>
      </c>
      <c r="D293" s="66" t="s">
        <v>462</v>
      </c>
      <c r="E293" s="22" t="s">
        <v>1022</v>
      </c>
      <c r="F293" s="237" t="s">
        <v>232</v>
      </c>
      <c r="G293" s="195" t="s">
        <v>1023</v>
      </c>
      <c r="H293" s="22" t="s">
        <v>59</v>
      </c>
    </row>
    <row r="294" spans="1:8" ht="15" customHeight="1" x14ac:dyDescent="0.15">
      <c r="A294" s="22" t="str">
        <f t="shared" si="4"/>
        <v>58東京0629</v>
      </c>
      <c r="B294" s="19">
        <v>58</v>
      </c>
      <c r="C294" s="19" t="s">
        <v>468</v>
      </c>
      <c r="D294" s="66" t="s">
        <v>941</v>
      </c>
      <c r="E294" s="22" t="s">
        <v>1024</v>
      </c>
      <c r="F294" s="237" t="s">
        <v>232</v>
      </c>
      <c r="G294" s="195" t="s">
        <v>1025</v>
      </c>
      <c r="H294" s="22" t="s">
        <v>59</v>
      </c>
    </row>
    <row r="295" spans="1:8" ht="15" customHeight="1" x14ac:dyDescent="0.15">
      <c r="A295" s="22" t="str">
        <f t="shared" si="4"/>
        <v>58東京0113</v>
      </c>
      <c r="B295" s="19">
        <v>58</v>
      </c>
      <c r="C295" s="19" t="s">
        <v>468</v>
      </c>
      <c r="D295" s="66" t="s">
        <v>770</v>
      </c>
      <c r="E295" s="22" t="s">
        <v>1026</v>
      </c>
      <c r="F295" s="237" t="s">
        <v>232</v>
      </c>
      <c r="G295" s="195" t="s">
        <v>1027</v>
      </c>
      <c r="H295" s="22" t="s">
        <v>59</v>
      </c>
    </row>
    <row r="296" spans="1:8" ht="15" customHeight="1" x14ac:dyDescent="0.15">
      <c r="A296" s="22" t="str">
        <f t="shared" si="4"/>
        <v>58東京0216</v>
      </c>
      <c r="B296" s="19">
        <v>58</v>
      </c>
      <c r="C296" s="19" t="s">
        <v>468</v>
      </c>
      <c r="D296" s="66" t="s">
        <v>1028</v>
      </c>
      <c r="E296" s="22" t="s">
        <v>1029</v>
      </c>
      <c r="F296" s="237" t="s">
        <v>232</v>
      </c>
      <c r="G296" s="195" t="s">
        <v>1030</v>
      </c>
      <c r="H296" s="22" t="s">
        <v>59</v>
      </c>
    </row>
    <row r="297" spans="1:8" ht="15" customHeight="1" x14ac:dyDescent="0.15">
      <c r="A297" s="22" t="str">
        <f t="shared" si="4"/>
        <v>59東京0924</v>
      </c>
      <c r="B297" s="19">
        <v>59</v>
      </c>
      <c r="C297" s="19" t="s">
        <v>468</v>
      </c>
      <c r="D297" s="66" t="s">
        <v>450</v>
      </c>
      <c r="E297" s="22" t="s">
        <v>1031</v>
      </c>
      <c r="F297" s="237" t="s">
        <v>212</v>
      </c>
      <c r="G297" s="195" t="s">
        <v>776</v>
      </c>
      <c r="H297" s="22" t="s">
        <v>59</v>
      </c>
    </row>
    <row r="298" spans="1:8" ht="15" customHeight="1" x14ac:dyDescent="0.15">
      <c r="A298" s="22" t="str">
        <f t="shared" si="4"/>
        <v>59東京0125</v>
      </c>
      <c r="B298" s="19">
        <v>59</v>
      </c>
      <c r="C298" s="19" t="s">
        <v>468</v>
      </c>
      <c r="D298" s="66" t="s">
        <v>588</v>
      </c>
      <c r="E298" s="22" t="s">
        <v>1032</v>
      </c>
      <c r="F298" s="237" t="s">
        <v>212</v>
      </c>
      <c r="G298" s="195" t="s">
        <v>1033</v>
      </c>
      <c r="H298" s="22" t="s">
        <v>59</v>
      </c>
    </row>
    <row r="299" spans="1:8" ht="15" customHeight="1" x14ac:dyDescent="0.15">
      <c r="A299" s="22" t="str">
        <f t="shared" si="4"/>
        <v>60東京0622</v>
      </c>
      <c r="B299" s="19">
        <v>60</v>
      </c>
      <c r="C299" s="19" t="s">
        <v>468</v>
      </c>
      <c r="D299" s="66" t="s">
        <v>1034</v>
      </c>
      <c r="E299" s="22" t="s">
        <v>1035</v>
      </c>
      <c r="F299" s="237" t="s">
        <v>456</v>
      </c>
      <c r="G299" s="195" t="s">
        <v>1036</v>
      </c>
      <c r="H299" s="22" t="s">
        <v>59</v>
      </c>
    </row>
    <row r="300" spans="1:8" ht="15" customHeight="1" x14ac:dyDescent="0.15">
      <c r="A300" s="22" t="str">
        <f t="shared" si="4"/>
        <v>60東京0303</v>
      </c>
      <c r="B300" s="19">
        <v>60</v>
      </c>
      <c r="C300" s="19" t="s">
        <v>468</v>
      </c>
      <c r="D300" s="66" t="s">
        <v>444</v>
      </c>
      <c r="E300" s="22" t="s">
        <v>1037</v>
      </c>
      <c r="F300" s="237" t="s">
        <v>456</v>
      </c>
      <c r="G300" s="195" t="s">
        <v>1038</v>
      </c>
      <c r="H300" s="22" t="s">
        <v>59</v>
      </c>
    </row>
    <row r="301" spans="1:8" ht="15" customHeight="1" x14ac:dyDescent="0.15">
      <c r="A301" s="22" t="str">
        <f t="shared" si="4"/>
        <v>61大阪0215</v>
      </c>
      <c r="B301" s="19">
        <v>61</v>
      </c>
      <c r="C301" s="19" t="s">
        <v>507</v>
      </c>
      <c r="D301" s="66" t="s">
        <v>164</v>
      </c>
      <c r="E301" s="22" t="s">
        <v>1039</v>
      </c>
      <c r="F301" s="237" t="s">
        <v>1040</v>
      </c>
      <c r="G301" s="195" t="s">
        <v>628</v>
      </c>
      <c r="H301" s="22" t="s">
        <v>425</v>
      </c>
    </row>
    <row r="302" spans="1:8" ht="15" customHeight="1" x14ac:dyDescent="0.15">
      <c r="A302" s="22" t="str">
        <f t="shared" si="4"/>
        <v>61東京0611</v>
      </c>
      <c r="B302" s="19">
        <v>61</v>
      </c>
      <c r="C302" s="19" t="s">
        <v>468</v>
      </c>
      <c r="D302" s="66" t="s">
        <v>447</v>
      </c>
      <c r="E302" s="22" t="s">
        <v>1041</v>
      </c>
      <c r="F302" s="237" t="s">
        <v>1040</v>
      </c>
      <c r="G302" s="195" t="s">
        <v>1042</v>
      </c>
      <c r="H302" s="22" t="s">
        <v>59</v>
      </c>
    </row>
    <row r="303" spans="1:8" ht="15" customHeight="1" x14ac:dyDescent="0.15">
      <c r="A303" s="22" t="str">
        <f t="shared" si="4"/>
        <v>61東京0721</v>
      </c>
      <c r="B303" s="19">
        <v>61</v>
      </c>
      <c r="C303" s="19" t="s">
        <v>468</v>
      </c>
      <c r="D303" s="239" t="s">
        <v>1043</v>
      </c>
      <c r="E303" s="22" t="s">
        <v>1044</v>
      </c>
      <c r="F303" s="237" t="s">
        <v>1040</v>
      </c>
      <c r="G303" s="238" t="s">
        <v>1045</v>
      </c>
      <c r="H303" s="22" t="s">
        <v>59</v>
      </c>
    </row>
    <row r="304" spans="1:8" ht="15" customHeight="1" x14ac:dyDescent="0.15">
      <c r="A304" s="22" t="str">
        <f t="shared" si="4"/>
        <v>61東京1022</v>
      </c>
      <c r="B304" s="19">
        <v>61</v>
      </c>
      <c r="C304" s="19" t="s">
        <v>468</v>
      </c>
      <c r="D304" s="66" t="s">
        <v>788</v>
      </c>
      <c r="E304" s="22" t="s">
        <v>1046</v>
      </c>
      <c r="F304" s="237" t="s">
        <v>1040</v>
      </c>
      <c r="G304" s="195" t="s">
        <v>1047</v>
      </c>
      <c r="H304" s="22" t="s">
        <v>59</v>
      </c>
    </row>
    <row r="305" spans="1:8" ht="15" customHeight="1" x14ac:dyDescent="0.15">
      <c r="A305" s="22" t="str">
        <f t="shared" si="4"/>
        <v>61東京0208</v>
      </c>
      <c r="B305" s="19">
        <v>61</v>
      </c>
      <c r="C305" s="19" t="s">
        <v>468</v>
      </c>
      <c r="D305" s="66" t="s">
        <v>498</v>
      </c>
      <c r="E305" s="22" t="s">
        <v>1048</v>
      </c>
      <c r="F305" s="237" t="s">
        <v>1040</v>
      </c>
      <c r="G305" s="195" t="s">
        <v>500</v>
      </c>
      <c r="H305" s="22" t="s">
        <v>59</v>
      </c>
    </row>
    <row r="306" spans="1:8" ht="15" customHeight="1" x14ac:dyDescent="0.15">
      <c r="A306" s="22" t="str">
        <f t="shared" si="4"/>
        <v>62東京0609</v>
      </c>
      <c r="B306" s="19">
        <v>62</v>
      </c>
      <c r="C306" s="19" t="s">
        <v>468</v>
      </c>
      <c r="D306" s="66" t="s">
        <v>1001</v>
      </c>
      <c r="E306" s="22" t="s">
        <v>1049</v>
      </c>
      <c r="F306" s="237" t="s">
        <v>233</v>
      </c>
      <c r="G306" s="195" t="s">
        <v>1003</v>
      </c>
      <c r="H306" s="22" t="s">
        <v>59</v>
      </c>
    </row>
    <row r="307" spans="1:8" ht="15" customHeight="1" x14ac:dyDescent="0.15">
      <c r="A307" s="22" t="str">
        <f t="shared" si="4"/>
        <v>62東京1120</v>
      </c>
      <c r="B307" s="19">
        <v>62</v>
      </c>
      <c r="C307" s="19" t="s">
        <v>468</v>
      </c>
      <c r="D307" s="66" t="s">
        <v>193</v>
      </c>
      <c r="E307" s="22" t="s">
        <v>1050</v>
      </c>
      <c r="F307" s="237" t="s">
        <v>233</v>
      </c>
      <c r="G307" s="195" t="s">
        <v>1051</v>
      </c>
      <c r="H307" s="22" t="s">
        <v>59</v>
      </c>
    </row>
    <row r="308" spans="1:8" ht="15" customHeight="1" x14ac:dyDescent="0.15">
      <c r="A308" s="22" t="str">
        <f t="shared" si="4"/>
        <v>63東京1022</v>
      </c>
      <c r="B308" s="19">
        <v>63</v>
      </c>
      <c r="C308" s="19" t="s">
        <v>468</v>
      </c>
      <c r="D308" s="66" t="s">
        <v>788</v>
      </c>
      <c r="E308" s="22" t="s">
        <v>1052</v>
      </c>
      <c r="F308" s="237" t="s">
        <v>49</v>
      </c>
      <c r="G308" s="195" t="s">
        <v>1047</v>
      </c>
      <c r="H308" s="22" t="s">
        <v>59</v>
      </c>
    </row>
    <row r="309" spans="1:8" ht="15" customHeight="1" x14ac:dyDescent="0.15">
      <c r="A309" s="22" t="str">
        <f t="shared" si="4"/>
        <v>63東京0126</v>
      </c>
      <c r="B309" s="19">
        <v>63</v>
      </c>
      <c r="C309" s="19" t="s">
        <v>468</v>
      </c>
      <c r="D309" s="66" t="s">
        <v>609</v>
      </c>
      <c r="E309" s="22" t="s">
        <v>1053</v>
      </c>
      <c r="F309" s="237" t="s">
        <v>49</v>
      </c>
      <c r="G309" s="195" t="s">
        <v>611</v>
      </c>
      <c r="H309" s="22" t="s">
        <v>59</v>
      </c>
    </row>
    <row r="310" spans="1:8" ht="15" customHeight="1" x14ac:dyDescent="0.15">
      <c r="A310" s="22" t="str">
        <f t="shared" si="4"/>
        <v>64東京0902</v>
      </c>
      <c r="B310" s="19">
        <v>64</v>
      </c>
      <c r="C310" s="19" t="s">
        <v>468</v>
      </c>
      <c r="D310" s="66" t="s">
        <v>438</v>
      </c>
      <c r="E310" s="22" t="s">
        <v>1054</v>
      </c>
      <c r="F310" s="237" t="s">
        <v>238</v>
      </c>
      <c r="G310" s="195" t="s">
        <v>1055</v>
      </c>
      <c r="H310" s="22" t="s">
        <v>59</v>
      </c>
    </row>
    <row r="311" spans="1:8" ht="15" customHeight="1" x14ac:dyDescent="0.15">
      <c r="A311" s="22" t="str">
        <f t="shared" si="4"/>
        <v>64東京0304</v>
      </c>
      <c r="B311" s="19">
        <v>64</v>
      </c>
      <c r="C311" s="19" t="s">
        <v>468</v>
      </c>
      <c r="D311" s="66" t="s">
        <v>276</v>
      </c>
      <c r="E311" s="22" t="s">
        <v>1056</v>
      </c>
      <c r="F311" s="237" t="s">
        <v>238</v>
      </c>
      <c r="G311" s="195" t="s">
        <v>495</v>
      </c>
      <c r="H311" s="22" t="s">
        <v>59</v>
      </c>
    </row>
    <row r="312" spans="1:8" ht="15" customHeight="1" x14ac:dyDescent="0.15">
      <c r="A312" s="22" t="str">
        <f t="shared" si="4"/>
        <v>65東京0908</v>
      </c>
      <c r="B312" s="19">
        <v>65</v>
      </c>
      <c r="C312" s="19" t="s">
        <v>468</v>
      </c>
      <c r="D312" s="66" t="s">
        <v>830</v>
      </c>
      <c r="E312" s="22" t="s">
        <v>1057</v>
      </c>
      <c r="F312" s="237" t="s">
        <v>457</v>
      </c>
      <c r="G312" s="195" t="s">
        <v>1058</v>
      </c>
      <c r="H312" s="22" t="s">
        <v>59</v>
      </c>
    </row>
    <row r="313" spans="1:8" ht="15" customHeight="1" x14ac:dyDescent="0.15">
      <c r="A313" s="22" t="str">
        <f t="shared" si="4"/>
        <v>65東京0127</v>
      </c>
      <c r="B313" s="19">
        <v>65</v>
      </c>
      <c r="C313" s="19" t="s">
        <v>468</v>
      </c>
      <c r="D313" s="66" t="s">
        <v>430</v>
      </c>
      <c r="E313" s="22" t="s">
        <v>1059</v>
      </c>
      <c r="F313" s="237" t="s">
        <v>457</v>
      </c>
      <c r="G313" s="195" t="s">
        <v>995</v>
      </c>
      <c r="H313" s="22" t="s">
        <v>59</v>
      </c>
    </row>
    <row r="314" spans="1:8" ht="15" customHeight="1" x14ac:dyDescent="0.15">
      <c r="A314" s="22" t="str">
        <f t="shared" si="4"/>
        <v>66東京1013</v>
      </c>
      <c r="B314" s="19">
        <v>66</v>
      </c>
      <c r="C314" s="19" t="s">
        <v>468</v>
      </c>
      <c r="D314" s="66" t="s">
        <v>742</v>
      </c>
      <c r="E314" s="22" t="s">
        <v>1060</v>
      </c>
      <c r="F314" s="237" t="s">
        <v>230</v>
      </c>
      <c r="G314" s="195" t="s">
        <v>744</v>
      </c>
      <c r="H314" s="22" t="s">
        <v>59</v>
      </c>
    </row>
    <row r="315" spans="1:8" ht="15" customHeight="1" x14ac:dyDescent="0.15">
      <c r="A315" s="22" t="str">
        <f t="shared" si="4"/>
        <v>66東京0128</v>
      </c>
      <c r="B315" s="19">
        <v>66</v>
      </c>
      <c r="C315" s="19" t="s">
        <v>468</v>
      </c>
      <c r="D315" s="66" t="s">
        <v>280</v>
      </c>
      <c r="E315" s="22" t="s">
        <v>1061</v>
      </c>
      <c r="F315" s="237" t="s">
        <v>230</v>
      </c>
      <c r="G315" s="195" t="s">
        <v>1062</v>
      </c>
      <c r="H315" s="22" t="s">
        <v>59</v>
      </c>
    </row>
    <row r="316" spans="1:8" ht="15" customHeight="1" x14ac:dyDescent="0.15">
      <c r="A316" s="22" t="str">
        <f t="shared" si="4"/>
        <v>67東京0824</v>
      </c>
      <c r="B316" s="19">
        <v>67</v>
      </c>
      <c r="C316" s="19" t="s">
        <v>468</v>
      </c>
      <c r="D316" s="66" t="s">
        <v>1063</v>
      </c>
      <c r="E316" s="22" t="s">
        <v>1064</v>
      </c>
      <c r="F316" s="237" t="s">
        <v>268</v>
      </c>
      <c r="G316" s="195" t="s">
        <v>1065</v>
      </c>
      <c r="H316" s="22" t="s">
        <v>59</v>
      </c>
    </row>
    <row r="317" spans="1:8" ht="15" customHeight="1" x14ac:dyDescent="0.15">
      <c r="A317" s="22" t="str">
        <f t="shared" si="4"/>
        <v>67東京0205</v>
      </c>
      <c r="B317" s="19">
        <v>67</v>
      </c>
      <c r="C317" s="19" t="s">
        <v>468</v>
      </c>
      <c r="D317" s="66" t="s">
        <v>200</v>
      </c>
      <c r="E317" s="22" t="s">
        <v>1066</v>
      </c>
      <c r="F317" s="237" t="s">
        <v>268</v>
      </c>
      <c r="G317" s="195" t="s">
        <v>1067</v>
      </c>
      <c r="H317" s="22" t="s">
        <v>59</v>
      </c>
    </row>
    <row r="318" spans="1:8" ht="15" customHeight="1" x14ac:dyDescent="0.15">
      <c r="A318" s="22" t="str">
        <f t="shared" si="4"/>
        <v>68大阪1006</v>
      </c>
      <c r="B318" s="19">
        <v>68</v>
      </c>
      <c r="C318" s="19" t="s">
        <v>507</v>
      </c>
      <c r="D318" s="66" t="s">
        <v>726</v>
      </c>
      <c r="E318" s="22" t="s">
        <v>1068</v>
      </c>
      <c r="F318" s="237" t="s">
        <v>221</v>
      </c>
      <c r="G318" s="195" t="s">
        <v>728</v>
      </c>
      <c r="H318" s="22" t="s">
        <v>425</v>
      </c>
    </row>
    <row r="319" spans="1:8" ht="15" customHeight="1" x14ac:dyDescent="0.15">
      <c r="A319" s="22" t="str">
        <f t="shared" si="4"/>
        <v>68東京1117</v>
      </c>
      <c r="B319" s="19">
        <v>68</v>
      </c>
      <c r="C319" s="19" t="s">
        <v>468</v>
      </c>
      <c r="D319" s="66" t="s">
        <v>717</v>
      </c>
      <c r="E319" s="22" t="s">
        <v>1069</v>
      </c>
      <c r="F319" s="237" t="s">
        <v>221</v>
      </c>
      <c r="G319" s="195" t="s">
        <v>719</v>
      </c>
      <c r="H319" s="22" t="s">
        <v>59</v>
      </c>
    </row>
    <row r="320" spans="1:8" ht="15" customHeight="1" x14ac:dyDescent="0.15">
      <c r="A320" s="22" t="str">
        <f t="shared" si="4"/>
        <v>68東京0218</v>
      </c>
      <c r="B320" s="19">
        <v>68</v>
      </c>
      <c r="C320" s="19" t="s">
        <v>468</v>
      </c>
      <c r="D320" s="66" t="s">
        <v>278</v>
      </c>
      <c r="E320" s="22" t="s">
        <v>1070</v>
      </c>
      <c r="F320" s="237" t="s">
        <v>221</v>
      </c>
      <c r="G320" s="195" t="s">
        <v>781</v>
      </c>
      <c r="H320" s="22" t="s">
        <v>59</v>
      </c>
    </row>
    <row r="321" spans="1:8" ht="15" customHeight="1" x14ac:dyDescent="0.15">
      <c r="A321" s="22" t="str">
        <f t="shared" si="4"/>
        <v>69東京1008</v>
      </c>
      <c r="B321" s="19">
        <v>69</v>
      </c>
      <c r="C321" s="19" t="s">
        <v>468</v>
      </c>
      <c r="D321" s="66" t="s">
        <v>439</v>
      </c>
      <c r="E321" s="22" t="s">
        <v>1071</v>
      </c>
      <c r="F321" s="237" t="s">
        <v>135</v>
      </c>
      <c r="G321" s="195" t="s">
        <v>614</v>
      </c>
      <c r="H321" s="22" t="s">
        <v>59</v>
      </c>
    </row>
    <row r="322" spans="1:8" ht="15" customHeight="1" x14ac:dyDescent="0.15">
      <c r="A322" s="22" t="str">
        <f t="shared" si="4"/>
        <v>69東京0310</v>
      </c>
      <c r="B322" s="19">
        <v>69</v>
      </c>
      <c r="C322" s="19" t="s">
        <v>468</v>
      </c>
      <c r="D322" s="66" t="s">
        <v>440</v>
      </c>
      <c r="E322" s="22" t="s">
        <v>1072</v>
      </c>
      <c r="F322" s="237" t="s">
        <v>135</v>
      </c>
      <c r="G322" s="195" t="s">
        <v>1073</v>
      </c>
      <c r="H322" s="22" t="s">
        <v>59</v>
      </c>
    </row>
    <row r="323" spans="1:8" ht="15" customHeight="1" x14ac:dyDescent="0.15">
      <c r="A323" s="22" t="str">
        <f t="shared" si="4"/>
        <v>70東京0925</v>
      </c>
      <c r="B323" s="19">
        <v>70</v>
      </c>
      <c r="C323" s="19" t="s">
        <v>468</v>
      </c>
      <c r="D323" s="66" t="s">
        <v>184</v>
      </c>
      <c r="E323" s="22" t="s">
        <v>1074</v>
      </c>
      <c r="F323" s="237" t="s">
        <v>136</v>
      </c>
      <c r="G323" s="195" t="s">
        <v>1075</v>
      </c>
      <c r="H323" s="22" t="s">
        <v>59</v>
      </c>
    </row>
    <row r="324" spans="1:8" ht="15" customHeight="1" x14ac:dyDescent="0.15">
      <c r="A324" s="22" t="str">
        <f t="shared" ref="A324:A389" si="5">CONCATENATE(B324,C324,D324)</f>
        <v>70東京1029</v>
      </c>
      <c r="B324" s="19">
        <v>70</v>
      </c>
      <c r="C324" s="19" t="s">
        <v>468</v>
      </c>
      <c r="D324" s="66" t="s">
        <v>289</v>
      </c>
      <c r="E324" s="22" t="s">
        <v>1076</v>
      </c>
      <c r="F324" s="237" t="s">
        <v>136</v>
      </c>
      <c r="G324" s="195" t="s">
        <v>1077</v>
      </c>
      <c r="H324" s="22" t="s">
        <v>59</v>
      </c>
    </row>
    <row r="325" spans="1:8" ht="15" customHeight="1" x14ac:dyDescent="0.15">
      <c r="A325" s="22" t="str">
        <f t="shared" si="5"/>
        <v>70東京0208</v>
      </c>
      <c r="B325" s="19">
        <v>70</v>
      </c>
      <c r="C325" s="19" t="s">
        <v>468</v>
      </c>
      <c r="D325" s="66" t="s">
        <v>498</v>
      </c>
      <c r="E325" s="22" t="s">
        <v>1078</v>
      </c>
      <c r="F325" s="237" t="s">
        <v>136</v>
      </c>
      <c r="G325" s="195" t="s">
        <v>820</v>
      </c>
      <c r="H325" s="22" t="s">
        <v>59</v>
      </c>
    </row>
    <row r="326" spans="1:8" ht="15" customHeight="1" x14ac:dyDescent="0.15">
      <c r="A326" s="22" t="str">
        <f t="shared" si="5"/>
        <v>71東京1106</v>
      </c>
      <c r="B326" s="19">
        <v>71</v>
      </c>
      <c r="C326" s="19" t="s">
        <v>468</v>
      </c>
      <c r="D326" s="66" t="s">
        <v>199</v>
      </c>
      <c r="E326" s="22" t="s">
        <v>1079</v>
      </c>
      <c r="F326" s="237" t="s">
        <v>217</v>
      </c>
      <c r="G326" s="195" t="s">
        <v>1080</v>
      </c>
      <c r="H326" s="22" t="s">
        <v>59</v>
      </c>
    </row>
    <row r="327" spans="1:8" ht="15" customHeight="1" x14ac:dyDescent="0.15">
      <c r="A327" s="22" t="str">
        <f t="shared" si="5"/>
        <v>71東京0219</v>
      </c>
      <c r="B327" s="19">
        <v>71</v>
      </c>
      <c r="C327" s="19" t="s">
        <v>468</v>
      </c>
      <c r="D327" s="66" t="s">
        <v>209</v>
      </c>
      <c r="E327" s="22" t="s">
        <v>1081</v>
      </c>
      <c r="F327" s="237" t="s">
        <v>217</v>
      </c>
      <c r="G327" s="195" t="s">
        <v>1082</v>
      </c>
      <c r="H327" s="22" t="s">
        <v>59</v>
      </c>
    </row>
    <row r="328" spans="1:8" ht="15" customHeight="1" x14ac:dyDescent="0.15">
      <c r="A328" s="22" t="str">
        <f t="shared" si="5"/>
        <v>72名古屋1208</v>
      </c>
      <c r="B328" s="19">
        <v>72</v>
      </c>
      <c r="C328" s="19" t="s">
        <v>551</v>
      </c>
      <c r="D328" s="66" t="s">
        <v>806</v>
      </c>
      <c r="E328" s="22" t="s">
        <v>1083</v>
      </c>
      <c r="F328" s="237" t="s">
        <v>51</v>
      </c>
      <c r="G328" s="195" t="s">
        <v>1084</v>
      </c>
      <c r="H328" s="22" t="s">
        <v>274</v>
      </c>
    </row>
    <row r="329" spans="1:8" ht="15" customHeight="1" x14ac:dyDescent="0.15">
      <c r="A329" s="22" t="str">
        <f t="shared" si="5"/>
        <v>72東京0707</v>
      </c>
      <c r="B329" s="19">
        <v>72</v>
      </c>
      <c r="C329" s="19" t="s">
        <v>468</v>
      </c>
      <c r="D329" s="66" t="s">
        <v>479</v>
      </c>
      <c r="E329" s="22" t="s">
        <v>1085</v>
      </c>
      <c r="F329" s="237" t="s">
        <v>51</v>
      </c>
      <c r="G329" s="195" t="s">
        <v>481</v>
      </c>
      <c r="H329" s="22" t="s">
        <v>59</v>
      </c>
    </row>
    <row r="330" spans="1:8" ht="15" customHeight="1" x14ac:dyDescent="0.15">
      <c r="A330" s="22" t="str">
        <f t="shared" si="5"/>
        <v>72東京0915</v>
      </c>
      <c r="B330" s="19">
        <v>72</v>
      </c>
      <c r="C330" s="19" t="s">
        <v>468</v>
      </c>
      <c r="D330" s="66" t="s">
        <v>696</v>
      </c>
      <c r="E330" s="22" t="s">
        <v>1086</v>
      </c>
      <c r="F330" s="237" t="s">
        <v>51</v>
      </c>
      <c r="G330" s="195" t="s">
        <v>1087</v>
      </c>
      <c r="H330" s="22" t="s">
        <v>59</v>
      </c>
    </row>
    <row r="331" spans="1:8" ht="15" customHeight="1" x14ac:dyDescent="0.15">
      <c r="A331" s="22" t="str">
        <f t="shared" si="5"/>
        <v>72東京1119</v>
      </c>
      <c r="B331" s="19">
        <v>72</v>
      </c>
      <c r="C331" s="19" t="s">
        <v>468</v>
      </c>
      <c r="D331" s="66" t="s">
        <v>286</v>
      </c>
      <c r="E331" s="22" t="s">
        <v>1088</v>
      </c>
      <c r="F331" s="237" t="s">
        <v>51</v>
      </c>
      <c r="G331" s="195" t="s">
        <v>915</v>
      </c>
      <c r="H331" s="22" t="s">
        <v>59</v>
      </c>
    </row>
    <row r="332" spans="1:8" ht="15" customHeight="1" x14ac:dyDescent="0.15">
      <c r="A332" s="22" t="str">
        <f t="shared" si="5"/>
        <v>72東京0215</v>
      </c>
      <c r="B332" s="19">
        <v>72</v>
      </c>
      <c r="C332" s="19" t="s">
        <v>468</v>
      </c>
      <c r="D332" s="66" t="s">
        <v>164</v>
      </c>
      <c r="E332" s="22" t="s">
        <v>1089</v>
      </c>
      <c r="F332" s="237" t="s">
        <v>51</v>
      </c>
      <c r="G332" s="195" t="s">
        <v>628</v>
      </c>
      <c r="H332" s="22" t="s">
        <v>59</v>
      </c>
    </row>
    <row r="333" spans="1:8" ht="15" customHeight="1" x14ac:dyDescent="0.15">
      <c r="A333" s="22" t="str">
        <f t="shared" si="5"/>
        <v>73東京0618</v>
      </c>
      <c r="B333" s="19">
        <v>73</v>
      </c>
      <c r="C333" s="19" t="s">
        <v>468</v>
      </c>
      <c r="D333" s="66" t="s">
        <v>466</v>
      </c>
      <c r="E333" s="22" t="s">
        <v>1090</v>
      </c>
      <c r="F333" s="237" t="s">
        <v>48</v>
      </c>
      <c r="G333" s="195" t="s">
        <v>1091</v>
      </c>
      <c r="H333" s="22" t="s">
        <v>59</v>
      </c>
    </row>
    <row r="334" spans="1:8" ht="15" customHeight="1" x14ac:dyDescent="0.15">
      <c r="A334" s="22" t="str">
        <f t="shared" si="5"/>
        <v>73東京1026</v>
      </c>
      <c r="B334" s="19">
        <v>73</v>
      </c>
      <c r="C334" s="19" t="s">
        <v>468</v>
      </c>
      <c r="D334" s="66" t="s">
        <v>577</v>
      </c>
      <c r="E334" s="22" t="s">
        <v>1092</v>
      </c>
      <c r="F334" s="237" t="s">
        <v>48</v>
      </c>
      <c r="G334" s="195" t="s">
        <v>619</v>
      </c>
      <c r="H334" s="22" t="s">
        <v>59</v>
      </c>
    </row>
    <row r="335" spans="1:8" ht="15" customHeight="1" x14ac:dyDescent="0.15">
      <c r="A335" s="22" t="str">
        <f t="shared" si="5"/>
        <v>74大阪0824</v>
      </c>
      <c r="B335" s="19">
        <v>74</v>
      </c>
      <c r="C335" s="19" t="s">
        <v>507</v>
      </c>
      <c r="D335" s="66" t="s">
        <v>1063</v>
      </c>
      <c r="E335" s="22" t="s">
        <v>1093</v>
      </c>
      <c r="F335" s="237" t="s">
        <v>227</v>
      </c>
      <c r="G335" s="195" t="s">
        <v>1065</v>
      </c>
      <c r="H335" s="22" t="s">
        <v>425</v>
      </c>
    </row>
    <row r="336" spans="1:8" ht="15" customHeight="1" x14ac:dyDescent="0.15">
      <c r="A336" s="22" t="str">
        <f t="shared" si="5"/>
        <v>74大阪0208</v>
      </c>
      <c r="B336" s="19">
        <v>74</v>
      </c>
      <c r="C336" s="19" t="s">
        <v>507</v>
      </c>
      <c r="D336" s="66" t="s">
        <v>498</v>
      </c>
      <c r="E336" s="22" t="s">
        <v>1094</v>
      </c>
      <c r="F336" s="237" t="s">
        <v>227</v>
      </c>
      <c r="G336" s="195" t="s">
        <v>820</v>
      </c>
      <c r="H336" s="22" t="s">
        <v>425</v>
      </c>
    </row>
    <row r="337" spans="1:8" ht="15" customHeight="1" x14ac:dyDescent="0.15">
      <c r="A337" s="22" t="str">
        <f t="shared" si="5"/>
        <v>74東京0714</v>
      </c>
      <c r="B337" s="19">
        <v>74</v>
      </c>
      <c r="C337" s="19" t="s">
        <v>468</v>
      </c>
      <c r="D337" s="66" t="s">
        <v>620</v>
      </c>
      <c r="E337" s="22" t="s">
        <v>1095</v>
      </c>
      <c r="F337" s="237" t="s">
        <v>227</v>
      </c>
      <c r="G337" s="195" t="s">
        <v>1096</v>
      </c>
      <c r="H337" s="22" t="s">
        <v>59</v>
      </c>
    </row>
    <row r="338" spans="1:8" ht="15" customHeight="1" x14ac:dyDescent="0.15">
      <c r="A338" s="22" t="str">
        <f t="shared" si="5"/>
        <v>74東京0929</v>
      </c>
      <c r="B338" s="19">
        <v>74</v>
      </c>
      <c r="C338" s="19" t="s">
        <v>468</v>
      </c>
      <c r="D338" s="66" t="s">
        <v>967</v>
      </c>
      <c r="E338" s="22" t="s">
        <v>1097</v>
      </c>
      <c r="F338" s="237" t="s">
        <v>227</v>
      </c>
      <c r="G338" s="195" t="s">
        <v>1007</v>
      </c>
      <c r="H338" s="22" t="s">
        <v>59</v>
      </c>
    </row>
    <row r="339" spans="1:8" ht="15" customHeight="1" x14ac:dyDescent="0.15">
      <c r="A339" s="22" t="str">
        <f t="shared" si="5"/>
        <v>74東京0120</v>
      </c>
      <c r="B339" s="19">
        <v>74</v>
      </c>
      <c r="C339" s="19" t="s">
        <v>468</v>
      </c>
      <c r="D339" s="66" t="s">
        <v>435</v>
      </c>
      <c r="E339" s="22" t="s">
        <v>1098</v>
      </c>
      <c r="F339" s="237" t="s">
        <v>227</v>
      </c>
      <c r="G339" s="195" t="s">
        <v>1099</v>
      </c>
      <c r="H339" s="22" t="s">
        <v>59</v>
      </c>
    </row>
    <row r="340" spans="1:8" ht="15" customHeight="1" x14ac:dyDescent="0.15">
      <c r="A340" s="22" t="str">
        <f t="shared" si="5"/>
        <v>75東京0706</v>
      </c>
      <c r="B340" s="19">
        <v>75</v>
      </c>
      <c r="C340" s="19" t="s">
        <v>468</v>
      </c>
      <c r="D340" s="66" t="s">
        <v>649</v>
      </c>
      <c r="E340" s="22" t="s">
        <v>1100</v>
      </c>
      <c r="F340" s="237" t="s">
        <v>139</v>
      </c>
      <c r="G340" s="195" t="s">
        <v>1016</v>
      </c>
      <c r="H340" s="22" t="s">
        <v>59</v>
      </c>
    </row>
    <row r="341" spans="1:8" ht="15" customHeight="1" x14ac:dyDescent="0.15">
      <c r="A341" s="22" t="str">
        <f t="shared" si="5"/>
        <v>75東京0902</v>
      </c>
      <c r="B341" s="19">
        <v>75</v>
      </c>
      <c r="C341" s="19" t="s">
        <v>468</v>
      </c>
      <c r="D341" s="66" t="s">
        <v>438</v>
      </c>
      <c r="E341" s="22" t="s">
        <v>1101</v>
      </c>
      <c r="F341" s="237" t="s">
        <v>139</v>
      </c>
      <c r="G341" s="195" t="s">
        <v>1102</v>
      </c>
      <c r="H341" s="22" t="s">
        <v>59</v>
      </c>
    </row>
    <row r="342" spans="1:8" ht="15" customHeight="1" x14ac:dyDescent="0.15">
      <c r="A342" s="22" t="str">
        <f t="shared" si="5"/>
        <v>75東京1014</v>
      </c>
      <c r="B342" s="19">
        <v>75</v>
      </c>
      <c r="C342" s="19" t="s">
        <v>468</v>
      </c>
      <c r="D342" s="66" t="s">
        <v>766</v>
      </c>
      <c r="E342" s="22" t="s">
        <v>1103</v>
      </c>
      <c r="F342" s="237" t="s">
        <v>139</v>
      </c>
      <c r="G342" s="195" t="s">
        <v>846</v>
      </c>
      <c r="H342" s="22" t="s">
        <v>59</v>
      </c>
    </row>
    <row r="343" spans="1:8" ht="15" customHeight="1" x14ac:dyDescent="0.15">
      <c r="A343" s="22" t="str">
        <f t="shared" si="5"/>
        <v>75東京1201</v>
      </c>
      <c r="B343" s="19">
        <v>75</v>
      </c>
      <c r="C343" s="19" t="s">
        <v>468</v>
      </c>
      <c r="D343" s="66" t="s">
        <v>1104</v>
      </c>
      <c r="E343" s="22" t="s">
        <v>1105</v>
      </c>
      <c r="F343" s="237" t="s">
        <v>139</v>
      </c>
      <c r="G343" s="195" t="s">
        <v>1106</v>
      </c>
      <c r="H343" s="22" t="s">
        <v>59</v>
      </c>
    </row>
    <row r="344" spans="1:8" ht="15" customHeight="1" x14ac:dyDescent="0.15">
      <c r="A344" s="22" t="str">
        <f t="shared" si="5"/>
        <v>75東京0301</v>
      </c>
      <c r="B344" s="19">
        <v>75</v>
      </c>
      <c r="C344" s="19" t="s">
        <v>468</v>
      </c>
      <c r="D344" s="66" t="s">
        <v>752</v>
      </c>
      <c r="E344" s="22" t="s">
        <v>1107</v>
      </c>
      <c r="F344" s="237" t="s">
        <v>139</v>
      </c>
      <c r="G344" s="195" t="s">
        <v>785</v>
      </c>
      <c r="H344" s="22" t="s">
        <v>59</v>
      </c>
    </row>
    <row r="345" spans="1:8" ht="15" customHeight="1" x14ac:dyDescent="0.15">
      <c r="A345" s="22" t="str">
        <f t="shared" si="5"/>
        <v>76名古屋0122</v>
      </c>
      <c r="B345" s="19">
        <v>76</v>
      </c>
      <c r="C345" s="19" t="s">
        <v>551</v>
      </c>
      <c r="D345" s="66" t="s">
        <v>205</v>
      </c>
      <c r="E345" s="22" t="s">
        <v>1108</v>
      </c>
      <c r="F345" s="237" t="s">
        <v>137</v>
      </c>
      <c r="G345" s="195" t="s">
        <v>1109</v>
      </c>
      <c r="H345" s="22" t="s">
        <v>274</v>
      </c>
    </row>
    <row r="346" spans="1:8" ht="15" customHeight="1" x14ac:dyDescent="0.15">
      <c r="A346" s="22" t="str">
        <f t="shared" si="5"/>
        <v>76大阪0911</v>
      </c>
      <c r="B346" s="19">
        <v>76</v>
      </c>
      <c r="C346" s="19" t="s">
        <v>507</v>
      </c>
      <c r="D346" s="66" t="s">
        <v>192</v>
      </c>
      <c r="E346" s="22" t="s">
        <v>1110</v>
      </c>
      <c r="F346" s="237" t="s">
        <v>137</v>
      </c>
      <c r="G346" s="195" t="s">
        <v>1111</v>
      </c>
      <c r="H346" s="22" t="s">
        <v>425</v>
      </c>
    </row>
    <row r="347" spans="1:8" ht="15" customHeight="1" x14ac:dyDescent="0.15">
      <c r="A347" s="22" t="str">
        <f t="shared" si="5"/>
        <v>76東京0710</v>
      </c>
      <c r="B347" s="19">
        <v>76</v>
      </c>
      <c r="C347" s="19" t="s">
        <v>468</v>
      </c>
      <c r="D347" s="66" t="s">
        <v>196</v>
      </c>
      <c r="E347" s="22" t="s">
        <v>1112</v>
      </c>
      <c r="F347" s="237" t="s">
        <v>137</v>
      </c>
      <c r="G347" s="195" t="s">
        <v>1113</v>
      </c>
      <c r="H347" s="22" t="s">
        <v>59</v>
      </c>
    </row>
    <row r="348" spans="1:8" ht="15" customHeight="1" x14ac:dyDescent="0.15">
      <c r="A348" s="22" t="str">
        <f t="shared" si="5"/>
        <v>76東京0904</v>
      </c>
      <c r="B348" s="19">
        <v>76</v>
      </c>
      <c r="C348" s="19" t="s">
        <v>468</v>
      </c>
      <c r="D348" s="66" t="s">
        <v>190</v>
      </c>
      <c r="E348" s="22" t="s">
        <v>1114</v>
      </c>
      <c r="F348" s="237" t="s">
        <v>137</v>
      </c>
      <c r="G348" s="195" t="s">
        <v>1115</v>
      </c>
      <c r="H348" s="22" t="s">
        <v>59</v>
      </c>
    </row>
    <row r="349" spans="1:8" ht="15" customHeight="1" x14ac:dyDescent="0.15">
      <c r="A349" s="22" t="str">
        <f t="shared" si="5"/>
        <v>76東京1016</v>
      </c>
      <c r="B349" s="19">
        <v>76</v>
      </c>
      <c r="C349" s="19" t="s">
        <v>468</v>
      </c>
      <c r="D349" s="66" t="s">
        <v>187</v>
      </c>
      <c r="E349" s="22" t="s">
        <v>1116</v>
      </c>
      <c r="F349" s="237" t="s">
        <v>137</v>
      </c>
      <c r="G349" s="195" t="s">
        <v>803</v>
      </c>
      <c r="H349" s="22" t="s">
        <v>59</v>
      </c>
    </row>
    <row r="350" spans="1:8" ht="15" customHeight="1" x14ac:dyDescent="0.15">
      <c r="A350" s="22" t="str">
        <f t="shared" si="5"/>
        <v>76東京1113</v>
      </c>
      <c r="B350" s="19">
        <v>76</v>
      </c>
      <c r="C350" s="19" t="s">
        <v>468</v>
      </c>
      <c r="D350" s="66" t="s">
        <v>188</v>
      </c>
      <c r="E350" s="22" t="s">
        <v>1117</v>
      </c>
      <c r="F350" s="237" t="s">
        <v>137</v>
      </c>
      <c r="G350" s="195" t="s">
        <v>1118</v>
      </c>
      <c r="H350" s="22" t="s">
        <v>59</v>
      </c>
    </row>
    <row r="351" spans="1:8" ht="15" customHeight="1" x14ac:dyDescent="0.15">
      <c r="A351" s="22" t="str">
        <f t="shared" si="5"/>
        <v>76東京0115</v>
      </c>
      <c r="B351" s="19">
        <v>76</v>
      </c>
      <c r="C351" s="19" t="s">
        <v>468</v>
      </c>
      <c r="D351" s="66" t="s">
        <v>428</v>
      </c>
      <c r="E351" s="22" t="s">
        <v>1119</v>
      </c>
      <c r="F351" s="237" t="s">
        <v>137</v>
      </c>
      <c r="G351" s="195" t="s">
        <v>639</v>
      </c>
      <c r="H351" s="22" t="s">
        <v>59</v>
      </c>
    </row>
    <row r="352" spans="1:8" ht="15" customHeight="1" x14ac:dyDescent="0.15">
      <c r="A352" s="22" t="str">
        <f t="shared" si="5"/>
        <v>76東京0305</v>
      </c>
      <c r="B352" s="19">
        <v>76</v>
      </c>
      <c r="C352" s="19" t="s">
        <v>468</v>
      </c>
      <c r="D352" s="66" t="s">
        <v>189</v>
      </c>
      <c r="E352" s="22" t="s">
        <v>1120</v>
      </c>
      <c r="F352" s="237" t="s">
        <v>137</v>
      </c>
      <c r="G352" s="195" t="s">
        <v>1121</v>
      </c>
      <c r="H352" s="22" t="s">
        <v>59</v>
      </c>
    </row>
    <row r="353" spans="1:8" ht="15" customHeight="1" x14ac:dyDescent="0.15">
      <c r="A353" s="22" t="str">
        <f t="shared" si="5"/>
        <v>77名古屋0703</v>
      </c>
      <c r="B353" s="19">
        <v>77</v>
      </c>
      <c r="C353" s="19" t="s">
        <v>551</v>
      </c>
      <c r="D353" s="66" t="s">
        <v>195</v>
      </c>
      <c r="E353" s="22" t="s">
        <v>1122</v>
      </c>
      <c r="F353" s="237" t="s">
        <v>138</v>
      </c>
      <c r="G353" s="195" t="s">
        <v>1123</v>
      </c>
      <c r="H353" s="22" t="s">
        <v>274</v>
      </c>
    </row>
    <row r="354" spans="1:8" ht="15" customHeight="1" x14ac:dyDescent="0.15">
      <c r="A354" s="22" t="str">
        <f t="shared" si="5"/>
        <v>77大阪0717</v>
      </c>
      <c r="B354" s="19">
        <v>77</v>
      </c>
      <c r="C354" s="19" t="s">
        <v>507</v>
      </c>
      <c r="D354" s="66" t="s">
        <v>297</v>
      </c>
      <c r="E354" s="22" t="s">
        <v>1124</v>
      </c>
      <c r="F354" s="237" t="s">
        <v>138</v>
      </c>
      <c r="G354" s="195" t="s">
        <v>1125</v>
      </c>
      <c r="H354" s="22" t="s">
        <v>425</v>
      </c>
    </row>
    <row r="355" spans="1:8" ht="15" customHeight="1" x14ac:dyDescent="0.15">
      <c r="A355" s="22" t="str">
        <f t="shared" si="5"/>
        <v>77東京0626</v>
      </c>
      <c r="B355" s="19">
        <v>77</v>
      </c>
      <c r="C355" s="19" t="s">
        <v>468</v>
      </c>
      <c r="D355" s="66" t="s">
        <v>219</v>
      </c>
      <c r="E355" s="22" t="s">
        <v>1126</v>
      </c>
      <c r="F355" s="237" t="s">
        <v>138</v>
      </c>
      <c r="G355" s="195" t="s">
        <v>1127</v>
      </c>
      <c r="H355" s="22" t="s">
        <v>59</v>
      </c>
    </row>
    <row r="356" spans="1:8" ht="15" customHeight="1" x14ac:dyDescent="0.15">
      <c r="A356" s="22" t="str">
        <f t="shared" si="5"/>
        <v>77東京0828</v>
      </c>
      <c r="B356" s="19">
        <v>77</v>
      </c>
      <c r="C356" s="19" t="s">
        <v>468</v>
      </c>
      <c r="D356" s="66" t="s">
        <v>186</v>
      </c>
      <c r="E356" s="22" t="s">
        <v>1128</v>
      </c>
      <c r="F356" s="237" t="s">
        <v>138</v>
      </c>
      <c r="G356" s="195" t="s">
        <v>1129</v>
      </c>
      <c r="H356" s="22" t="s">
        <v>59</v>
      </c>
    </row>
    <row r="357" spans="1:8" ht="15" customHeight="1" x14ac:dyDescent="0.15">
      <c r="A357" s="22" t="str">
        <f t="shared" si="5"/>
        <v>77東京0918</v>
      </c>
      <c r="B357" s="19">
        <v>77</v>
      </c>
      <c r="C357" s="19" t="s">
        <v>468</v>
      </c>
      <c r="D357" s="66" t="s">
        <v>293</v>
      </c>
      <c r="E357" s="22" t="s">
        <v>1130</v>
      </c>
      <c r="F357" s="237" t="s">
        <v>138</v>
      </c>
      <c r="G357" s="195" t="s">
        <v>1131</v>
      </c>
      <c r="H357" s="22" t="s">
        <v>59</v>
      </c>
    </row>
    <row r="358" spans="1:8" ht="15" customHeight="1" x14ac:dyDescent="0.15">
      <c r="A358" s="22" t="str">
        <f t="shared" si="5"/>
        <v>77東京1023</v>
      </c>
      <c r="B358" s="19">
        <v>77</v>
      </c>
      <c r="C358" s="19" t="s">
        <v>468</v>
      </c>
      <c r="D358" s="66" t="s">
        <v>202</v>
      </c>
      <c r="E358" s="22" t="s">
        <v>1132</v>
      </c>
      <c r="F358" s="237" t="s">
        <v>138</v>
      </c>
      <c r="G358" s="195" t="s">
        <v>805</v>
      </c>
      <c r="H358" s="22" t="s">
        <v>59</v>
      </c>
    </row>
    <row r="359" spans="1:8" ht="15" customHeight="1" x14ac:dyDescent="0.15">
      <c r="A359" s="22" t="str">
        <f t="shared" si="5"/>
        <v>77東京0129</v>
      </c>
      <c r="B359" s="19">
        <v>77</v>
      </c>
      <c r="C359" s="19" t="s">
        <v>468</v>
      </c>
      <c r="D359" s="66" t="s">
        <v>191</v>
      </c>
      <c r="E359" s="22" t="s">
        <v>1133</v>
      </c>
      <c r="F359" s="237" t="s">
        <v>138</v>
      </c>
      <c r="G359" s="195" t="s">
        <v>1134</v>
      </c>
      <c r="H359" s="22" t="s">
        <v>59</v>
      </c>
    </row>
    <row r="360" spans="1:8" s="17" customFormat="1" ht="15" customHeight="1" x14ac:dyDescent="0.15">
      <c r="A360" s="22" t="str">
        <f t="shared" si="5"/>
        <v>78東京0907</v>
      </c>
      <c r="B360" s="19">
        <v>78</v>
      </c>
      <c r="C360" s="19" t="s">
        <v>468</v>
      </c>
      <c r="D360" s="66" t="s">
        <v>476</v>
      </c>
      <c r="E360" s="22" t="s">
        <v>1135</v>
      </c>
      <c r="F360" s="237" t="s">
        <v>242</v>
      </c>
      <c r="G360" s="195" t="s">
        <v>624</v>
      </c>
      <c r="H360" s="22" t="s">
        <v>59</v>
      </c>
    </row>
    <row r="361" spans="1:8" ht="15" customHeight="1" x14ac:dyDescent="0.15">
      <c r="A361" s="22" t="str">
        <f t="shared" si="5"/>
        <v>78東京0118</v>
      </c>
      <c r="B361" s="19">
        <v>78</v>
      </c>
      <c r="C361" s="19" t="s">
        <v>468</v>
      </c>
      <c r="D361" s="66" t="s">
        <v>598</v>
      </c>
      <c r="E361" s="22" t="s">
        <v>1136</v>
      </c>
      <c r="F361" s="237" t="s">
        <v>242</v>
      </c>
      <c r="G361" s="195" t="s">
        <v>1137</v>
      </c>
      <c r="H361" s="22" t="s">
        <v>59</v>
      </c>
    </row>
    <row r="362" spans="1:8" ht="15" customHeight="1" x14ac:dyDescent="0.15">
      <c r="A362" s="22" t="str">
        <f t="shared" si="5"/>
        <v>79大阪1014</v>
      </c>
      <c r="B362" s="19">
        <v>79</v>
      </c>
      <c r="C362" s="19" t="s">
        <v>507</v>
      </c>
      <c r="D362" s="66" t="s">
        <v>766</v>
      </c>
      <c r="E362" s="22" t="s">
        <v>1138</v>
      </c>
      <c r="F362" s="237" t="s">
        <v>57</v>
      </c>
      <c r="G362" s="195" t="s">
        <v>846</v>
      </c>
      <c r="H362" s="22" t="s">
        <v>425</v>
      </c>
    </row>
    <row r="363" spans="1:8" ht="15" customHeight="1" x14ac:dyDescent="0.15">
      <c r="A363" s="22" t="str">
        <f t="shared" si="5"/>
        <v>79大阪0202</v>
      </c>
      <c r="B363" s="19">
        <v>79</v>
      </c>
      <c r="C363" s="19" t="s">
        <v>507</v>
      </c>
      <c r="D363" s="66" t="s">
        <v>1139</v>
      </c>
      <c r="E363" s="22" t="s">
        <v>1140</v>
      </c>
      <c r="F363" s="237" t="s">
        <v>57</v>
      </c>
      <c r="G363" s="195" t="s">
        <v>1141</v>
      </c>
      <c r="H363" s="22" t="s">
        <v>425</v>
      </c>
    </row>
    <row r="364" spans="1:8" ht="15" customHeight="1" x14ac:dyDescent="0.15">
      <c r="A364" s="22" t="str">
        <f t="shared" si="5"/>
        <v>79東京0722</v>
      </c>
      <c r="B364" s="19">
        <v>79</v>
      </c>
      <c r="C364" s="19" t="s">
        <v>468</v>
      </c>
      <c r="D364" s="66" t="s">
        <v>431</v>
      </c>
      <c r="E364" s="22" t="s">
        <v>1142</v>
      </c>
      <c r="F364" s="237" t="s">
        <v>57</v>
      </c>
      <c r="G364" s="195" t="s">
        <v>1143</v>
      </c>
      <c r="H364" s="22" t="s">
        <v>59</v>
      </c>
    </row>
    <row r="365" spans="1:8" ht="15" customHeight="1" x14ac:dyDescent="0.15">
      <c r="A365" s="22" t="str">
        <f t="shared" si="5"/>
        <v>79東京0909</v>
      </c>
      <c r="B365" s="19">
        <v>79</v>
      </c>
      <c r="C365" s="19" t="s">
        <v>468</v>
      </c>
      <c r="D365" s="66" t="s">
        <v>423</v>
      </c>
      <c r="E365" s="22" t="s">
        <v>1144</v>
      </c>
      <c r="F365" s="237" t="s">
        <v>57</v>
      </c>
      <c r="G365" s="195" t="s">
        <v>818</v>
      </c>
      <c r="H365" s="22" t="s">
        <v>59</v>
      </c>
    </row>
    <row r="366" spans="1:8" ht="15" customHeight="1" x14ac:dyDescent="0.15">
      <c r="A366" s="22" t="str">
        <f t="shared" si="5"/>
        <v>79東京1029</v>
      </c>
      <c r="B366" s="19">
        <v>79</v>
      </c>
      <c r="C366" s="19" t="s">
        <v>468</v>
      </c>
      <c r="D366" s="66" t="s">
        <v>289</v>
      </c>
      <c r="E366" s="22" t="s">
        <v>1145</v>
      </c>
      <c r="F366" s="237" t="s">
        <v>57</v>
      </c>
      <c r="G366" s="195" t="s">
        <v>1077</v>
      </c>
      <c r="H366" s="22" t="s">
        <v>59</v>
      </c>
    </row>
    <row r="367" spans="1:8" ht="15" customHeight="1" x14ac:dyDescent="0.15">
      <c r="A367" s="22" t="str">
        <f t="shared" si="5"/>
        <v>79東京0126</v>
      </c>
      <c r="B367" s="19">
        <v>79</v>
      </c>
      <c r="C367" s="19" t="s">
        <v>468</v>
      </c>
      <c r="D367" s="66" t="s">
        <v>609</v>
      </c>
      <c r="E367" s="22" t="s">
        <v>1146</v>
      </c>
      <c r="F367" s="237" t="s">
        <v>57</v>
      </c>
      <c r="G367" s="195" t="s">
        <v>1147</v>
      </c>
      <c r="H367" s="22" t="s">
        <v>59</v>
      </c>
    </row>
    <row r="368" spans="1:8" ht="15" customHeight="1" x14ac:dyDescent="0.15">
      <c r="A368" s="22" t="str">
        <f t="shared" si="5"/>
        <v>80大阪1201</v>
      </c>
      <c r="B368" s="19">
        <v>80</v>
      </c>
      <c r="C368" s="19" t="s">
        <v>507</v>
      </c>
      <c r="D368" s="66" t="s">
        <v>1104</v>
      </c>
      <c r="E368" s="22" t="s">
        <v>1148</v>
      </c>
      <c r="F368" s="237" t="s">
        <v>1149</v>
      </c>
      <c r="G368" s="195" t="s">
        <v>1106</v>
      </c>
      <c r="H368" s="22" t="s">
        <v>530</v>
      </c>
    </row>
    <row r="369" spans="1:8" ht="15" customHeight="1" x14ac:dyDescent="0.15">
      <c r="A369" s="22" t="str">
        <f t="shared" si="5"/>
        <v>80東京0902</v>
      </c>
      <c r="B369" s="19">
        <v>80</v>
      </c>
      <c r="C369" s="19" t="s">
        <v>468</v>
      </c>
      <c r="D369" s="66" t="s">
        <v>438</v>
      </c>
      <c r="E369" s="22" t="s">
        <v>1150</v>
      </c>
      <c r="F369" s="237" t="s">
        <v>1149</v>
      </c>
      <c r="G369" s="195" t="s">
        <v>1102</v>
      </c>
      <c r="H369" s="22" t="s">
        <v>1151</v>
      </c>
    </row>
    <row r="370" spans="1:8" ht="15" customHeight="1" x14ac:dyDescent="0.15">
      <c r="A370" s="22" t="str">
        <f t="shared" si="5"/>
        <v>80東京0208</v>
      </c>
      <c r="B370" s="19">
        <v>80</v>
      </c>
      <c r="C370" s="19" t="s">
        <v>468</v>
      </c>
      <c r="D370" s="66" t="s">
        <v>498</v>
      </c>
      <c r="E370" s="22" t="s">
        <v>1152</v>
      </c>
      <c r="F370" s="237" t="s">
        <v>1149</v>
      </c>
      <c r="G370" s="240" t="s">
        <v>820</v>
      </c>
      <c r="H370" s="22" t="s">
        <v>1151</v>
      </c>
    </row>
    <row r="371" spans="1:8" ht="15" customHeight="1" x14ac:dyDescent="0.15">
      <c r="A371" s="22" t="str">
        <f t="shared" si="5"/>
        <v>81大阪0304</v>
      </c>
      <c r="B371" s="19">
        <v>81</v>
      </c>
      <c r="C371" s="19" t="s">
        <v>507</v>
      </c>
      <c r="D371" s="66" t="s">
        <v>276</v>
      </c>
      <c r="E371" s="22" t="s">
        <v>1153</v>
      </c>
      <c r="F371" s="237" t="s">
        <v>458</v>
      </c>
      <c r="G371" s="195" t="s">
        <v>495</v>
      </c>
      <c r="H371" s="22" t="s">
        <v>425</v>
      </c>
    </row>
    <row r="372" spans="1:8" ht="15" customHeight="1" x14ac:dyDescent="0.15">
      <c r="A372" s="22" t="str">
        <f t="shared" si="5"/>
        <v>81東京0907</v>
      </c>
      <c r="B372" s="19">
        <v>81</v>
      </c>
      <c r="C372" s="19" t="s">
        <v>468</v>
      </c>
      <c r="D372" s="66" t="s">
        <v>476</v>
      </c>
      <c r="E372" s="22" t="s">
        <v>1154</v>
      </c>
      <c r="F372" s="237" t="s">
        <v>458</v>
      </c>
      <c r="G372" s="195" t="s">
        <v>624</v>
      </c>
      <c r="H372" s="22" t="s">
        <v>59</v>
      </c>
    </row>
    <row r="373" spans="1:8" ht="15" customHeight="1" x14ac:dyDescent="0.15">
      <c r="A373" s="22" t="str">
        <f t="shared" si="5"/>
        <v>81東京1207</v>
      </c>
      <c r="B373" s="19">
        <v>81</v>
      </c>
      <c r="C373" s="19" t="s">
        <v>468</v>
      </c>
      <c r="D373" s="66" t="s">
        <v>747</v>
      </c>
      <c r="E373" s="22" t="s">
        <v>1155</v>
      </c>
      <c r="F373" s="237" t="s">
        <v>458</v>
      </c>
      <c r="G373" s="195" t="s">
        <v>749</v>
      </c>
      <c r="H373" s="22" t="s">
        <v>59</v>
      </c>
    </row>
    <row r="374" spans="1:8" ht="15" customHeight="1" x14ac:dyDescent="0.15">
      <c r="A374" s="22" t="str">
        <f t="shared" si="5"/>
        <v>82東京0825</v>
      </c>
      <c r="B374" s="19">
        <v>82</v>
      </c>
      <c r="C374" s="19" t="s">
        <v>468</v>
      </c>
      <c r="D374" s="66" t="s">
        <v>632</v>
      </c>
      <c r="E374" s="22" t="s">
        <v>1156</v>
      </c>
      <c r="F374" s="237" t="s">
        <v>65</v>
      </c>
      <c r="G374" s="195" t="s">
        <v>634</v>
      </c>
      <c r="H374" s="22" t="s">
        <v>59</v>
      </c>
    </row>
    <row r="375" spans="1:8" ht="15" customHeight="1" x14ac:dyDescent="0.15">
      <c r="A375" s="22" t="str">
        <f t="shared" si="5"/>
        <v>82東京0217</v>
      </c>
      <c r="B375" s="19">
        <v>82</v>
      </c>
      <c r="C375" s="19" t="s">
        <v>468</v>
      </c>
      <c r="D375" s="66" t="s">
        <v>424</v>
      </c>
      <c r="E375" s="22" t="s">
        <v>1157</v>
      </c>
      <c r="F375" s="237" t="s">
        <v>65</v>
      </c>
      <c r="G375" s="195" t="s">
        <v>848</v>
      </c>
      <c r="H375" s="22" t="s">
        <v>59</v>
      </c>
    </row>
    <row r="376" spans="1:8" ht="15" customHeight="1" x14ac:dyDescent="0.15">
      <c r="A376" s="22" t="str">
        <f t="shared" si="5"/>
        <v>83大阪0615</v>
      </c>
      <c r="B376" s="19">
        <v>83</v>
      </c>
      <c r="C376" s="19" t="s">
        <v>507</v>
      </c>
      <c r="D376" s="66" t="s">
        <v>1158</v>
      </c>
      <c r="E376" s="22" t="s">
        <v>1159</v>
      </c>
      <c r="F376" s="237" t="s">
        <v>61</v>
      </c>
      <c r="G376" s="195" t="s">
        <v>1160</v>
      </c>
      <c r="H376" s="22" t="s">
        <v>425</v>
      </c>
    </row>
    <row r="377" spans="1:8" ht="15" customHeight="1" x14ac:dyDescent="0.15">
      <c r="A377" s="22" t="str">
        <f t="shared" si="5"/>
        <v>83大阪0216</v>
      </c>
      <c r="B377" s="19">
        <v>83</v>
      </c>
      <c r="C377" s="19" t="s">
        <v>507</v>
      </c>
      <c r="D377" s="66" t="s">
        <v>1028</v>
      </c>
      <c r="E377" s="22" t="s">
        <v>1161</v>
      </c>
      <c r="F377" s="237" t="s">
        <v>61</v>
      </c>
      <c r="G377" s="195" t="s">
        <v>1030</v>
      </c>
      <c r="H377" s="22" t="s">
        <v>425</v>
      </c>
    </row>
    <row r="378" spans="1:8" ht="15" customHeight="1" x14ac:dyDescent="0.15">
      <c r="A378" s="22" t="str">
        <f t="shared" si="5"/>
        <v>83東京0715</v>
      </c>
      <c r="B378" s="19">
        <v>83</v>
      </c>
      <c r="C378" s="19" t="s">
        <v>468</v>
      </c>
      <c r="D378" s="66" t="s">
        <v>591</v>
      </c>
      <c r="E378" s="22" t="s">
        <v>1162</v>
      </c>
      <c r="F378" s="237" t="s">
        <v>61</v>
      </c>
      <c r="G378" s="195" t="s">
        <v>1163</v>
      </c>
      <c r="H378" s="22" t="s">
        <v>59</v>
      </c>
    </row>
    <row r="379" spans="1:8" ht="15" customHeight="1" x14ac:dyDescent="0.15">
      <c r="A379" s="22" t="str">
        <f t="shared" si="5"/>
        <v>83東京1026</v>
      </c>
      <c r="B379" s="19">
        <v>83</v>
      </c>
      <c r="C379" s="19" t="s">
        <v>468</v>
      </c>
      <c r="D379" s="66" t="s">
        <v>577</v>
      </c>
      <c r="E379" s="22" t="s">
        <v>1164</v>
      </c>
      <c r="F379" s="237" t="s">
        <v>61</v>
      </c>
      <c r="G379" s="195" t="s">
        <v>1165</v>
      </c>
      <c r="H379" s="22" t="s">
        <v>59</v>
      </c>
    </row>
    <row r="380" spans="1:8" ht="15" customHeight="1" x14ac:dyDescent="0.15">
      <c r="A380" s="22" t="str">
        <f t="shared" si="5"/>
        <v>83東京0120</v>
      </c>
      <c r="B380" s="19">
        <v>83</v>
      </c>
      <c r="C380" s="19" t="s">
        <v>468</v>
      </c>
      <c r="D380" s="66" t="s">
        <v>435</v>
      </c>
      <c r="E380" s="22" t="s">
        <v>1166</v>
      </c>
      <c r="F380" s="237" t="s">
        <v>61</v>
      </c>
      <c r="G380" s="195" t="s">
        <v>1099</v>
      </c>
      <c r="H380" s="22" t="s">
        <v>59</v>
      </c>
    </row>
    <row r="381" spans="1:8" ht="15" customHeight="1" x14ac:dyDescent="0.15">
      <c r="A381" s="22" t="str">
        <f t="shared" si="5"/>
        <v>84名古屋0925</v>
      </c>
      <c r="B381" s="19">
        <v>84</v>
      </c>
      <c r="C381" s="19" t="s">
        <v>551</v>
      </c>
      <c r="D381" s="66" t="s">
        <v>184</v>
      </c>
      <c r="E381" s="22" t="s">
        <v>1167</v>
      </c>
      <c r="F381" s="237" t="s">
        <v>58</v>
      </c>
      <c r="G381" s="195" t="s">
        <v>1075</v>
      </c>
      <c r="H381" s="22" t="s">
        <v>274</v>
      </c>
    </row>
    <row r="382" spans="1:8" ht="15" customHeight="1" x14ac:dyDescent="0.15">
      <c r="A382" s="22" t="str">
        <f t="shared" si="5"/>
        <v>84東京0408</v>
      </c>
      <c r="B382" s="19">
        <v>84</v>
      </c>
      <c r="C382" s="19" t="s">
        <v>468</v>
      </c>
      <c r="D382" s="66" t="s">
        <v>445</v>
      </c>
      <c r="E382" s="22" t="s">
        <v>1168</v>
      </c>
      <c r="F382" s="237" t="s">
        <v>58</v>
      </c>
      <c r="G382" s="195" t="s">
        <v>897</v>
      </c>
      <c r="H382" s="22" t="s">
        <v>59</v>
      </c>
    </row>
    <row r="383" spans="1:8" ht="15" customHeight="1" x14ac:dyDescent="0.15">
      <c r="A383" s="22" t="str">
        <f t="shared" si="5"/>
        <v>84東京0410</v>
      </c>
      <c r="B383" s="19">
        <v>84</v>
      </c>
      <c r="C383" s="19" t="s">
        <v>468</v>
      </c>
      <c r="D383" s="66" t="s">
        <v>203</v>
      </c>
      <c r="E383" s="22" t="s">
        <v>1169</v>
      </c>
      <c r="F383" s="237" t="s">
        <v>58</v>
      </c>
      <c r="G383" s="195" t="s">
        <v>904</v>
      </c>
      <c r="H383" s="22" t="s">
        <v>59</v>
      </c>
    </row>
    <row r="384" spans="1:8" ht="15" customHeight="1" x14ac:dyDescent="0.15">
      <c r="A384" s="22" t="str">
        <f t="shared" si="5"/>
        <v>84東京0820</v>
      </c>
      <c r="B384" s="19">
        <v>84</v>
      </c>
      <c r="C384" s="19" t="s">
        <v>468</v>
      </c>
      <c r="D384" s="66" t="s">
        <v>459</v>
      </c>
      <c r="E384" s="22" t="s">
        <v>1170</v>
      </c>
      <c r="F384" s="237" t="s">
        <v>58</v>
      </c>
      <c r="G384" s="195" t="s">
        <v>1005</v>
      </c>
      <c r="H384" s="22" t="s">
        <v>59</v>
      </c>
    </row>
    <row r="385" spans="1:8" ht="15" customHeight="1" x14ac:dyDescent="0.15">
      <c r="A385" s="22" t="str">
        <f t="shared" si="5"/>
        <v>84東京1125</v>
      </c>
      <c r="B385" s="19">
        <v>84</v>
      </c>
      <c r="C385" s="19" t="s">
        <v>468</v>
      </c>
      <c r="D385" s="66" t="s">
        <v>427</v>
      </c>
      <c r="E385" s="22" t="s">
        <v>1171</v>
      </c>
      <c r="F385" s="237" t="s">
        <v>58</v>
      </c>
      <c r="G385" s="195" t="s">
        <v>1172</v>
      </c>
      <c r="H385" s="22" t="s">
        <v>59</v>
      </c>
    </row>
    <row r="386" spans="1:8" ht="15" customHeight="1" x14ac:dyDescent="0.15">
      <c r="A386" s="22" t="str">
        <f t="shared" si="5"/>
        <v>84東京0205</v>
      </c>
      <c r="B386" s="19">
        <v>84</v>
      </c>
      <c r="C386" s="19" t="s">
        <v>468</v>
      </c>
      <c r="D386" s="66" t="s">
        <v>200</v>
      </c>
      <c r="E386" s="22" t="s">
        <v>1173</v>
      </c>
      <c r="F386" s="237" t="s">
        <v>58</v>
      </c>
      <c r="G386" s="195" t="s">
        <v>1067</v>
      </c>
      <c r="H386" s="22" t="s">
        <v>59</v>
      </c>
    </row>
    <row r="387" spans="1:8" ht="15" customHeight="1" x14ac:dyDescent="0.15">
      <c r="A387" s="22" t="str">
        <f t="shared" si="5"/>
        <v>85名古屋1027</v>
      </c>
      <c r="B387" s="19">
        <v>85</v>
      </c>
      <c r="C387" s="19" t="s">
        <v>551</v>
      </c>
      <c r="D387" s="66" t="s">
        <v>1174</v>
      </c>
      <c r="E387" s="22" t="s">
        <v>1175</v>
      </c>
      <c r="F387" s="237" t="s">
        <v>140</v>
      </c>
      <c r="G387" s="195" t="s">
        <v>1176</v>
      </c>
      <c r="H387" s="22" t="s">
        <v>274</v>
      </c>
    </row>
    <row r="388" spans="1:8" ht="15" customHeight="1" x14ac:dyDescent="0.15">
      <c r="A388" s="22" t="str">
        <f t="shared" si="5"/>
        <v>85名古屋0115</v>
      </c>
      <c r="B388" s="19">
        <v>85</v>
      </c>
      <c r="C388" s="19" t="s">
        <v>551</v>
      </c>
      <c r="D388" s="66" t="s">
        <v>428</v>
      </c>
      <c r="E388" s="22" t="s">
        <v>1177</v>
      </c>
      <c r="F388" s="237" t="s">
        <v>140</v>
      </c>
      <c r="G388" s="195" t="s">
        <v>639</v>
      </c>
      <c r="H388" s="22" t="s">
        <v>274</v>
      </c>
    </row>
    <row r="389" spans="1:8" ht="15" customHeight="1" x14ac:dyDescent="0.15">
      <c r="A389" s="22" t="str">
        <f t="shared" si="5"/>
        <v>85大阪0821</v>
      </c>
      <c r="B389" s="19">
        <v>85</v>
      </c>
      <c r="C389" s="19" t="s">
        <v>507</v>
      </c>
      <c r="D389" s="66" t="s">
        <v>197</v>
      </c>
      <c r="E389" s="22" t="s">
        <v>1178</v>
      </c>
      <c r="F389" s="237" t="s">
        <v>140</v>
      </c>
      <c r="G389" s="195" t="s">
        <v>997</v>
      </c>
      <c r="H389" s="22" t="s">
        <v>425</v>
      </c>
    </row>
    <row r="390" spans="1:8" ht="15" customHeight="1" x14ac:dyDescent="0.15">
      <c r="A390" s="22" t="str">
        <f t="shared" ref="A390:A454" si="6">CONCATENATE(B390,C390,D390)</f>
        <v>85大阪1104</v>
      </c>
      <c r="B390" s="19">
        <v>85</v>
      </c>
      <c r="C390" s="19" t="s">
        <v>507</v>
      </c>
      <c r="D390" s="66" t="s">
        <v>601</v>
      </c>
      <c r="E390" s="22" t="s">
        <v>1179</v>
      </c>
      <c r="F390" s="237" t="s">
        <v>140</v>
      </c>
      <c r="G390" s="195" t="s">
        <v>1180</v>
      </c>
      <c r="H390" s="22" t="s">
        <v>425</v>
      </c>
    </row>
    <row r="391" spans="1:8" ht="15" customHeight="1" x14ac:dyDescent="0.15">
      <c r="A391" s="22" t="str">
        <f t="shared" si="6"/>
        <v>85大阪0217</v>
      </c>
      <c r="B391" s="19">
        <v>85</v>
      </c>
      <c r="C391" s="19" t="s">
        <v>507</v>
      </c>
      <c r="D391" s="66" t="s">
        <v>424</v>
      </c>
      <c r="E391" s="22" t="s">
        <v>1181</v>
      </c>
      <c r="F391" s="237" t="s">
        <v>140</v>
      </c>
      <c r="G391" s="195" t="s">
        <v>848</v>
      </c>
      <c r="H391" s="22" t="s">
        <v>425</v>
      </c>
    </row>
    <row r="392" spans="1:8" ht="15" customHeight="1" x14ac:dyDescent="0.15">
      <c r="A392" s="22" t="str">
        <f t="shared" si="6"/>
        <v>85東京0409</v>
      </c>
      <c r="B392" s="19">
        <v>85</v>
      </c>
      <c r="C392" s="19" t="s">
        <v>468</v>
      </c>
      <c r="D392" s="66" t="s">
        <v>301</v>
      </c>
      <c r="E392" s="22" t="s">
        <v>1182</v>
      </c>
      <c r="F392" s="237" t="s">
        <v>140</v>
      </c>
      <c r="G392" s="195" t="s">
        <v>899</v>
      </c>
      <c r="H392" s="22" t="s">
        <v>59</v>
      </c>
    </row>
    <row r="393" spans="1:8" ht="15" customHeight="1" x14ac:dyDescent="0.15">
      <c r="A393" s="22" t="str">
        <f t="shared" si="6"/>
        <v>85東京0410</v>
      </c>
      <c r="B393" s="19">
        <v>85</v>
      </c>
      <c r="C393" s="19" t="s">
        <v>468</v>
      </c>
      <c r="D393" s="66" t="s">
        <v>203</v>
      </c>
      <c r="E393" s="22" t="s">
        <v>1183</v>
      </c>
      <c r="F393" s="237" t="s">
        <v>140</v>
      </c>
      <c r="G393" s="195" t="s">
        <v>904</v>
      </c>
      <c r="H393" s="22" t="s">
        <v>59</v>
      </c>
    </row>
    <row r="394" spans="1:8" ht="15" customHeight="1" x14ac:dyDescent="0.15">
      <c r="A394" s="22" t="str">
        <f t="shared" si="6"/>
        <v>85東京0615</v>
      </c>
      <c r="B394" s="19">
        <v>85</v>
      </c>
      <c r="C394" s="19" t="s">
        <v>468</v>
      </c>
      <c r="D394" s="66" t="s">
        <v>1158</v>
      </c>
      <c r="E394" s="22" t="s">
        <v>1184</v>
      </c>
      <c r="F394" s="237" t="s">
        <v>140</v>
      </c>
      <c r="G394" s="195" t="s">
        <v>1160</v>
      </c>
      <c r="H394" s="22" t="s">
        <v>59</v>
      </c>
    </row>
    <row r="395" spans="1:8" ht="15" customHeight="1" x14ac:dyDescent="0.15">
      <c r="A395" s="22" t="str">
        <f t="shared" si="6"/>
        <v>85東京0706</v>
      </c>
      <c r="B395" s="19">
        <v>85</v>
      </c>
      <c r="C395" s="19" t="s">
        <v>468</v>
      </c>
      <c r="D395" s="66" t="s">
        <v>649</v>
      </c>
      <c r="E395" s="22" t="s">
        <v>1185</v>
      </c>
      <c r="F395" s="237" t="s">
        <v>140</v>
      </c>
      <c r="G395" s="195" t="s">
        <v>1016</v>
      </c>
      <c r="H395" s="22" t="s">
        <v>59</v>
      </c>
    </row>
    <row r="396" spans="1:8" ht="15" customHeight="1" x14ac:dyDescent="0.15">
      <c r="A396" s="22" t="str">
        <f t="shared" si="6"/>
        <v>85東京0814</v>
      </c>
      <c r="B396" s="19">
        <v>85</v>
      </c>
      <c r="C396" s="19" t="s">
        <v>468</v>
      </c>
      <c r="D396" s="66" t="s">
        <v>1186</v>
      </c>
      <c r="E396" s="22" t="s">
        <v>1187</v>
      </c>
      <c r="F396" s="237" t="s">
        <v>140</v>
      </c>
      <c r="G396" s="195" t="s">
        <v>1188</v>
      </c>
      <c r="H396" s="22" t="s">
        <v>59</v>
      </c>
    </row>
    <row r="397" spans="1:8" ht="15" customHeight="1" x14ac:dyDescent="0.15">
      <c r="A397" s="22" t="str">
        <f t="shared" si="6"/>
        <v>85東京1013</v>
      </c>
      <c r="B397" s="19">
        <v>85</v>
      </c>
      <c r="C397" s="19" t="s">
        <v>468</v>
      </c>
      <c r="D397" s="66" t="s">
        <v>742</v>
      </c>
      <c r="E397" s="22" t="s">
        <v>1189</v>
      </c>
      <c r="F397" s="237" t="s">
        <v>140</v>
      </c>
      <c r="G397" s="195" t="s">
        <v>1190</v>
      </c>
      <c r="H397" s="22" t="s">
        <v>59</v>
      </c>
    </row>
    <row r="398" spans="1:8" ht="15" customHeight="1" x14ac:dyDescent="0.15">
      <c r="A398" s="22" t="str">
        <f t="shared" si="6"/>
        <v>85東京1116</v>
      </c>
      <c r="B398" s="19">
        <v>85</v>
      </c>
      <c r="C398" s="19" t="s">
        <v>468</v>
      </c>
      <c r="D398" s="66" t="s">
        <v>685</v>
      </c>
      <c r="E398" s="22" t="s">
        <v>1191</v>
      </c>
      <c r="F398" s="237" t="s">
        <v>140</v>
      </c>
      <c r="G398" s="195" t="s">
        <v>1192</v>
      </c>
      <c r="H398" s="22" t="s">
        <v>59</v>
      </c>
    </row>
    <row r="399" spans="1:8" s="17" customFormat="1" ht="15" customHeight="1" x14ac:dyDescent="0.15">
      <c r="A399" s="22" t="str">
        <f t="shared" si="6"/>
        <v>85東京1211</v>
      </c>
      <c r="B399" s="19">
        <v>85</v>
      </c>
      <c r="C399" s="19" t="s">
        <v>468</v>
      </c>
      <c r="D399" s="66" t="s">
        <v>194</v>
      </c>
      <c r="E399" s="22" t="s">
        <v>1193</v>
      </c>
      <c r="F399" s="237" t="s">
        <v>140</v>
      </c>
      <c r="G399" s="195" t="s">
        <v>1194</v>
      </c>
      <c r="H399" s="22" t="s">
        <v>59</v>
      </c>
    </row>
    <row r="400" spans="1:8" s="17" customFormat="1" ht="15" customHeight="1" x14ac:dyDescent="0.15">
      <c r="A400" s="22" t="str">
        <f t="shared" si="6"/>
        <v>85東京0224</v>
      </c>
      <c r="B400" s="19">
        <v>85</v>
      </c>
      <c r="C400" s="19" t="s">
        <v>468</v>
      </c>
      <c r="D400" s="66" t="s">
        <v>793</v>
      </c>
      <c r="E400" s="22" t="s">
        <v>1195</v>
      </c>
      <c r="F400" s="237" t="s">
        <v>140</v>
      </c>
      <c r="G400" s="195" t="s">
        <v>795</v>
      </c>
      <c r="H400" s="22" t="s">
        <v>59</v>
      </c>
    </row>
    <row r="401" spans="1:8" s="17" customFormat="1" ht="15" customHeight="1" x14ac:dyDescent="0.15">
      <c r="A401" s="22" t="str">
        <f t="shared" si="6"/>
        <v>86大阪0924</v>
      </c>
      <c r="B401" s="19">
        <v>86</v>
      </c>
      <c r="C401" s="19" t="s">
        <v>507</v>
      </c>
      <c r="D401" s="66" t="s">
        <v>450</v>
      </c>
      <c r="E401" s="22" t="s">
        <v>1196</v>
      </c>
      <c r="F401" s="237" t="s">
        <v>20</v>
      </c>
      <c r="G401" s="195" t="s">
        <v>776</v>
      </c>
      <c r="H401" s="22" t="s">
        <v>425</v>
      </c>
    </row>
    <row r="402" spans="1:8" s="17" customFormat="1" ht="15" customHeight="1" x14ac:dyDescent="0.15">
      <c r="A402" s="22" t="str">
        <f t="shared" si="6"/>
        <v>86大阪1028</v>
      </c>
      <c r="B402" s="19">
        <v>86</v>
      </c>
      <c r="C402" s="19" t="s">
        <v>507</v>
      </c>
      <c r="D402" s="66" t="s">
        <v>426</v>
      </c>
      <c r="E402" s="22" t="s">
        <v>1197</v>
      </c>
      <c r="F402" s="237" t="s">
        <v>20</v>
      </c>
      <c r="G402" s="195" t="s">
        <v>952</v>
      </c>
      <c r="H402" s="22" t="s">
        <v>425</v>
      </c>
    </row>
    <row r="403" spans="1:8" s="17" customFormat="1" ht="15" customHeight="1" x14ac:dyDescent="0.15">
      <c r="A403" s="22" t="str">
        <f t="shared" si="6"/>
        <v>86東京0622</v>
      </c>
      <c r="B403" s="19">
        <v>86</v>
      </c>
      <c r="C403" s="19" t="s">
        <v>468</v>
      </c>
      <c r="D403" s="66" t="s">
        <v>1034</v>
      </c>
      <c r="E403" s="22" t="s">
        <v>1198</v>
      </c>
      <c r="F403" s="237" t="s">
        <v>20</v>
      </c>
      <c r="G403" s="195" t="s">
        <v>1199</v>
      </c>
      <c r="H403" s="22" t="s">
        <v>59</v>
      </c>
    </row>
    <row r="404" spans="1:8" s="17" customFormat="1" ht="15" customHeight="1" x14ac:dyDescent="0.15">
      <c r="A404" s="22" t="str">
        <f t="shared" si="6"/>
        <v>86東京0908</v>
      </c>
      <c r="B404" s="19">
        <v>86</v>
      </c>
      <c r="C404" s="19" t="s">
        <v>468</v>
      </c>
      <c r="D404" s="66" t="s">
        <v>830</v>
      </c>
      <c r="E404" s="22" t="s">
        <v>1200</v>
      </c>
      <c r="F404" s="237" t="s">
        <v>20</v>
      </c>
      <c r="G404" s="195" t="s">
        <v>832</v>
      </c>
      <c r="H404" s="22" t="s">
        <v>59</v>
      </c>
    </row>
    <row r="405" spans="1:8" s="17" customFormat="1" ht="15" customHeight="1" x14ac:dyDescent="0.15">
      <c r="A405" s="22" t="str">
        <f t="shared" si="6"/>
        <v>86東京1022</v>
      </c>
      <c r="B405" s="19">
        <v>86</v>
      </c>
      <c r="C405" s="19" t="s">
        <v>468</v>
      </c>
      <c r="D405" s="66" t="s">
        <v>788</v>
      </c>
      <c r="E405" s="22" t="s">
        <v>1201</v>
      </c>
      <c r="F405" s="237" t="s">
        <v>20</v>
      </c>
      <c r="G405" s="195" t="s">
        <v>1047</v>
      </c>
      <c r="H405" s="22" t="s">
        <v>59</v>
      </c>
    </row>
    <row r="406" spans="1:8" s="17" customFormat="1" ht="15" customHeight="1" x14ac:dyDescent="0.15">
      <c r="A406" s="22" t="str">
        <f t="shared" si="6"/>
        <v>86東京1126</v>
      </c>
      <c r="B406" s="19">
        <v>86</v>
      </c>
      <c r="C406" s="19" t="s">
        <v>468</v>
      </c>
      <c r="D406" s="66" t="s">
        <v>285</v>
      </c>
      <c r="E406" s="22" t="s">
        <v>1202</v>
      </c>
      <c r="F406" s="237" t="s">
        <v>20</v>
      </c>
      <c r="G406" s="195" t="s">
        <v>529</v>
      </c>
      <c r="H406" s="22" t="s">
        <v>59</v>
      </c>
    </row>
    <row r="407" spans="1:8" s="17" customFormat="1" ht="15" customHeight="1" x14ac:dyDescent="0.15">
      <c r="A407" s="22" t="str">
        <f t="shared" si="6"/>
        <v>86東京0118</v>
      </c>
      <c r="B407" s="19">
        <v>86</v>
      </c>
      <c r="C407" s="19" t="s">
        <v>468</v>
      </c>
      <c r="D407" s="66" t="s">
        <v>598</v>
      </c>
      <c r="E407" s="22" t="s">
        <v>1203</v>
      </c>
      <c r="F407" s="237" t="s">
        <v>20</v>
      </c>
      <c r="G407" s="195" t="s">
        <v>1137</v>
      </c>
      <c r="H407" s="22" t="s">
        <v>59</v>
      </c>
    </row>
    <row r="408" spans="1:8" s="17" customFormat="1" ht="15" customHeight="1" x14ac:dyDescent="0.15">
      <c r="A408" s="22" t="str">
        <f t="shared" si="6"/>
        <v>86東京0311</v>
      </c>
      <c r="B408" s="19">
        <v>86</v>
      </c>
      <c r="C408" s="19" t="s">
        <v>468</v>
      </c>
      <c r="D408" s="66" t="s">
        <v>275</v>
      </c>
      <c r="E408" s="22" t="s">
        <v>1204</v>
      </c>
      <c r="F408" s="237" t="s">
        <v>20</v>
      </c>
      <c r="G408" s="195" t="s">
        <v>1205</v>
      </c>
      <c r="H408" s="22" t="s">
        <v>59</v>
      </c>
    </row>
    <row r="409" spans="1:8" s="17" customFormat="1" ht="15" customHeight="1" x14ac:dyDescent="0.15">
      <c r="A409" s="22" t="str">
        <f t="shared" si="6"/>
        <v>87東京0901</v>
      </c>
      <c r="B409" s="19">
        <v>87</v>
      </c>
      <c r="C409" s="19" t="s">
        <v>468</v>
      </c>
      <c r="D409" s="66" t="s">
        <v>813</v>
      </c>
      <c r="E409" s="22" t="s">
        <v>1206</v>
      </c>
      <c r="F409" s="237" t="s">
        <v>215</v>
      </c>
      <c r="G409" s="195" t="s">
        <v>816</v>
      </c>
      <c r="H409" s="22" t="s">
        <v>59</v>
      </c>
    </row>
    <row r="410" spans="1:8" s="17" customFormat="1" ht="15" customHeight="1" x14ac:dyDescent="0.15">
      <c r="A410" s="22" t="str">
        <f t="shared" si="6"/>
        <v>87東京0120</v>
      </c>
      <c r="B410" s="19">
        <v>87</v>
      </c>
      <c r="C410" s="19" t="s">
        <v>468</v>
      </c>
      <c r="D410" s="66" t="s">
        <v>435</v>
      </c>
      <c r="E410" s="22" t="s">
        <v>1207</v>
      </c>
      <c r="F410" s="237" t="s">
        <v>215</v>
      </c>
      <c r="G410" s="195" t="s">
        <v>1099</v>
      </c>
      <c r="H410" s="22" t="s">
        <v>59</v>
      </c>
    </row>
    <row r="411" spans="1:8" s="17" customFormat="1" ht="15" customHeight="1" x14ac:dyDescent="0.15">
      <c r="A411" s="22" t="str">
        <f t="shared" si="6"/>
        <v>88東京0914</v>
      </c>
      <c r="B411" s="19">
        <v>88</v>
      </c>
      <c r="C411" s="19" t="s">
        <v>468</v>
      </c>
      <c r="D411" s="66" t="s">
        <v>682</v>
      </c>
      <c r="E411" s="22" t="s">
        <v>1208</v>
      </c>
      <c r="F411" s="237" t="s">
        <v>53</v>
      </c>
      <c r="G411" s="195" t="s">
        <v>684</v>
      </c>
      <c r="H411" s="22" t="s">
        <v>59</v>
      </c>
    </row>
    <row r="412" spans="1:8" s="17" customFormat="1" ht="15" customHeight="1" x14ac:dyDescent="0.15">
      <c r="A412" s="22" t="str">
        <f t="shared" si="6"/>
        <v>88東京0308</v>
      </c>
      <c r="B412" s="19">
        <v>88</v>
      </c>
      <c r="C412" s="19" t="s">
        <v>468</v>
      </c>
      <c r="D412" s="66" t="s">
        <v>938</v>
      </c>
      <c r="E412" s="22" t="s">
        <v>1209</v>
      </c>
      <c r="F412" s="237" t="s">
        <v>53</v>
      </c>
      <c r="G412" s="195" t="s">
        <v>940</v>
      </c>
      <c r="H412" s="22" t="s">
        <v>59</v>
      </c>
    </row>
    <row r="413" spans="1:8" s="17" customFormat="1" ht="15" customHeight="1" x14ac:dyDescent="0.15">
      <c r="A413" s="22" t="str">
        <f t="shared" si="6"/>
        <v>89大阪1001</v>
      </c>
      <c r="B413" s="19">
        <v>89</v>
      </c>
      <c r="C413" s="19" t="s">
        <v>507</v>
      </c>
      <c r="D413" s="66" t="s">
        <v>292</v>
      </c>
      <c r="E413" s="22" t="s">
        <v>1210</v>
      </c>
      <c r="F413" s="237" t="s">
        <v>141</v>
      </c>
      <c r="G413" s="195" t="s">
        <v>732</v>
      </c>
      <c r="H413" s="22" t="s">
        <v>425</v>
      </c>
    </row>
    <row r="414" spans="1:8" s="17" customFormat="1" ht="15" customHeight="1" x14ac:dyDescent="0.15">
      <c r="A414" s="22" t="str">
        <f t="shared" si="6"/>
        <v>89大阪1117</v>
      </c>
      <c r="B414" s="19">
        <v>89</v>
      </c>
      <c r="C414" s="19" t="s">
        <v>507</v>
      </c>
      <c r="D414" s="66" t="s">
        <v>717</v>
      </c>
      <c r="E414" s="22" t="s">
        <v>1211</v>
      </c>
      <c r="F414" s="237" t="s">
        <v>141</v>
      </c>
      <c r="G414" s="195" t="s">
        <v>719</v>
      </c>
      <c r="H414" s="22" t="s">
        <v>425</v>
      </c>
    </row>
    <row r="415" spans="1:8" s="17" customFormat="1" ht="15" customHeight="1" x14ac:dyDescent="0.15">
      <c r="A415" s="22" t="str">
        <f t="shared" si="6"/>
        <v>89東京0825</v>
      </c>
      <c r="B415" s="19">
        <v>89</v>
      </c>
      <c r="C415" s="19" t="s">
        <v>468</v>
      </c>
      <c r="D415" s="66" t="s">
        <v>632</v>
      </c>
      <c r="E415" s="22" t="s">
        <v>1212</v>
      </c>
      <c r="F415" s="237" t="s">
        <v>141</v>
      </c>
      <c r="G415" s="195" t="s">
        <v>1213</v>
      </c>
      <c r="H415" s="22" t="s">
        <v>59</v>
      </c>
    </row>
    <row r="416" spans="1:8" s="17" customFormat="1" ht="15" customHeight="1" x14ac:dyDescent="0.15">
      <c r="A416" s="22" t="str">
        <f t="shared" si="6"/>
        <v>89東京1209</v>
      </c>
      <c r="B416" s="19">
        <v>89</v>
      </c>
      <c r="C416" s="19" t="s">
        <v>468</v>
      </c>
      <c r="D416" s="66" t="s">
        <v>443</v>
      </c>
      <c r="E416" s="22" t="s">
        <v>1214</v>
      </c>
      <c r="F416" s="237" t="s">
        <v>141</v>
      </c>
      <c r="G416" s="195" t="s">
        <v>836</v>
      </c>
      <c r="H416" s="22" t="s">
        <v>59</v>
      </c>
    </row>
    <row r="417" spans="1:8" s="17" customFormat="1" ht="15" customHeight="1" x14ac:dyDescent="0.15">
      <c r="A417" s="22" t="str">
        <f t="shared" si="6"/>
        <v>89東京0201</v>
      </c>
      <c r="B417" s="19">
        <v>89</v>
      </c>
      <c r="C417" s="19" t="s">
        <v>468</v>
      </c>
      <c r="D417" s="66" t="s">
        <v>560</v>
      </c>
      <c r="E417" s="22" t="s">
        <v>1215</v>
      </c>
      <c r="F417" s="237" t="s">
        <v>141</v>
      </c>
      <c r="G417" s="195" t="s">
        <v>723</v>
      </c>
      <c r="H417" s="22" t="s">
        <v>59</v>
      </c>
    </row>
    <row r="418" spans="1:8" s="17" customFormat="1" ht="15" customHeight="1" x14ac:dyDescent="0.15">
      <c r="A418" s="22" t="str">
        <f t="shared" si="6"/>
        <v>90東京1006</v>
      </c>
      <c r="B418" s="19">
        <v>90</v>
      </c>
      <c r="C418" s="19" t="s">
        <v>468</v>
      </c>
      <c r="D418" s="66" t="s">
        <v>726</v>
      </c>
      <c r="E418" s="22" t="s">
        <v>1216</v>
      </c>
      <c r="F418" s="237" t="s">
        <v>234</v>
      </c>
      <c r="G418" s="195" t="s">
        <v>728</v>
      </c>
      <c r="H418" s="22" t="s">
        <v>59</v>
      </c>
    </row>
    <row r="419" spans="1:8" s="17" customFormat="1" ht="15" customHeight="1" x14ac:dyDescent="0.15">
      <c r="A419" s="22" t="str">
        <f t="shared" si="6"/>
        <v>90東京0208</v>
      </c>
      <c r="B419" s="19">
        <v>90</v>
      </c>
      <c r="C419" s="19" t="s">
        <v>468</v>
      </c>
      <c r="D419" s="66" t="s">
        <v>498</v>
      </c>
      <c r="E419" s="22" t="s">
        <v>1217</v>
      </c>
      <c r="F419" s="237" t="s">
        <v>234</v>
      </c>
      <c r="G419" s="195" t="s">
        <v>500</v>
      </c>
      <c r="H419" s="22" t="s">
        <v>59</v>
      </c>
    </row>
    <row r="420" spans="1:8" s="17" customFormat="1" ht="15" customHeight="1" x14ac:dyDescent="0.15">
      <c r="A420" s="22" t="str">
        <f t="shared" si="6"/>
        <v>91東京0824</v>
      </c>
      <c r="B420" s="19">
        <v>91</v>
      </c>
      <c r="C420" s="19" t="s">
        <v>468</v>
      </c>
      <c r="D420" s="66" t="s">
        <v>1063</v>
      </c>
      <c r="E420" s="22" t="s">
        <v>1218</v>
      </c>
      <c r="F420" s="237" t="s">
        <v>142</v>
      </c>
      <c r="G420" s="195" t="s">
        <v>1219</v>
      </c>
      <c r="H420" s="22" t="s">
        <v>59</v>
      </c>
    </row>
    <row r="421" spans="1:8" s="17" customFormat="1" ht="15" customHeight="1" x14ac:dyDescent="0.15">
      <c r="A421" s="22" t="str">
        <f t="shared" si="6"/>
        <v>91東京0208</v>
      </c>
      <c r="B421" s="19">
        <v>91</v>
      </c>
      <c r="C421" s="19" t="s">
        <v>468</v>
      </c>
      <c r="D421" s="66" t="s">
        <v>498</v>
      </c>
      <c r="E421" s="22" t="s">
        <v>1220</v>
      </c>
      <c r="F421" s="237" t="s">
        <v>142</v>
      </c>
      <c r="G421" s="195" t="s">
        <v>500</v>
      </c>
      <c r="H421" s="22" t="s">
        <v>59</v>
      </c>
    </row>
    <row r="422" spans="1:8" s="17" customFormat="1" ht="15" customHeight="1" x14ac:dyDescent="0.15">
      <c r="A422" s="22" t="str">
        <f t="shared" si="6"/>
        <v>92名古屋0202</v>
      </c>
      <c r="B422" s="19">
        <v>92</v>
      </c>
      <c r="C422" s="19" t="s">
        <v>551</v>
      </c>
      <c r="D422" s="66" t="s">
        <v>1139</v>
      </c>
      <c r="E422" s="22" t="s">
        <v>1221</v>
      </c>
      <c r="F422" s="237" t="s">
        <v>45</v>
      </c>
      <c r="G422" s="195" t="s">
        <v>1222</v>
      </c>
      <c r="H422" s="22" t="s">
        <v>274</v>
      </c>
    </row>
    <row r="423" spans="1:8" s="17" customFormat="1" ht="15" customHeight="1" x14ac:dyDescent="0.15">
      <c r="A423" s="22" t="str">
        <f t="shared" si="6"/>
        <v>92大阪0702</v>
      </c>
      <c r="B423" s="19">
        <v>92</v>
      </c>
      <c r="C423" s="19" t="s">
        <v>507</v>
      </c>
      <c r="D423" s="66" t="s">
        <v>284</v>
      </c>
      <c r="E423" s="22" t="s">
        <v>1223</v>
      </c>
      <c r="F423" s="237" t="s">
        <v>45</v>
      </c>
      <c r="G423" s="195" t="s">
        <v>778</v>
      </c>
      <c r="H423" s="22" t="s">
        <v>425</v>
      </c>
    </row>
    <row r="424" spans="1:8" s="17" customFormat="1" ht="15" customHeight="1" x14ac:dyDescent="0.15">
      <c r="A424" s="22" t="str">
        <f t="shared" si="6"/>
        <v>92大阪0121</v>
      </c>
      <c r="B424" s="19">
        <v>92</v>
      </c>
      <c r="C424" s="19" t="s">
        <v>507</v>
      </c>
      <c r="D424" s="66" t="s">
        <v>281</v>
      </c>
      <c r="E424" s="22" t="s">
        <v>1224</v>
      </c>
      <c r="F424" s="237" t="s">
        <v>45</v>
      </c>
      <c r="G424" s="195" t="s">
        <v>506</v>
      </c>
      <c r="H424" s="22" t="s">
        <v>425</v>
      </c>
    </row>
    <row r="425" spans="1:8" s="17" customFormat="1" ht="15" customHeight="1" x14ac:dyDescent="0.15">
      <c r="A425" s="22" t="str">
        <f t="shared" si="6"/>
        <v>92東京0720</v>
      </c>
      <c r="B425" s="19">
        <v>92</v>
      </c>
      <c r="C425" s="19" t="s">
        <v>468</v>
      </c>
      <c r="D425" s="66" t="s">
        <v>604</v>
      </c>
      <c r="E425" s="22" t="s">
        <v>1225</v>
      </c>
      <c r="F425" s="237" t="s">
        <v>45</v>
      </c>
      <c r="G425" s="195" t="s">
        <v>607</v>
      </c>
      <c r="H425" s="22" t="s">
        <v>59</v>
      </c>
    </row>
    <row r="426" spans="1:8" s="17" customFormat="1" ht="15" customHeight="1" x14ac:dyDescent="0.15">
      <c r="A426" s="22" t="str">
        <f t="shared" si="6"/>
        <v>92東京0813</v>
      </c>
      <c r="B426" s="19">
        <v>92</v>
      </c>
      <c r="C426" s="19" t="s">
        <v>468</v>
      </c>
      <c r="D426" s="66" t="s">
        <v>918</v>
      </c>
      <c r="E426" s="22" t="s">
        <v>1226</v>
      </c>
      <c r="F426" s="237" t="s">
        <v>45</v>
      </c>
      <c r="G426" s="195" t="s">
        <v>920</v>
      </c>
      <c r="H426" s="22" t="s">
        <v>59</v>
      </c>
    </row>
    <row r="427" spans="1:8" s="17" customFormat="1" ht="15" customHeight="1" x14ac:dyDescent="0.15">
      <c r="A427" s="22" t="str">
        <f t="shared" si="6"/>
        <v>92東京0924</v>
      </c>
      <c r="B427" s="19">
        <v>92</v>
      </c>
      <c r="C427" s="19" t="s">
        <v>468</v>
      </c>
      <c r="D427" s="66" t="s">
        <v>450</v>
      </c>
      <c r="E427" s="22" t="s">
        <v>1227</v>
      </c>
      <c r="F427" s="237" t="s">
        <v>45</v>
      </c>
      <c r="G427" s="195" t="s">
        <v>776</v>
      </c>
      <c r="H427" s="22" t="s">
        <v>59</v>
      </c>
    </row>
    <row r="428" spans="1:8" s="17" customFormat="1" ht="15" customHeight="1" x14ac:dyDescent="0.15">
      <c r="A428" s="22" t="str">
        <f t="shared" si="6"/>
        <v>92東京1110</v>
      </c>
      <c r="B428" s="19">
        <v>92</v>
      </c>
      <c r="C428" s="19" t="s">
        <v>468</v>
      </c>
      <c r="D428" s="66" t="s">
        <v>976</v>
      </c>
      <c r="E428" s="22" t="s">
        <v>1228</v>
      </c>
      <c r="F428" s="237" t="s">
        <v>45</v>
      </c>
      <c r="G428" s="195" t="s">
        <v>978</v>
      </c>
      <c r="H428" s="22" t="s">
        <v>59</v>
      </c>
    </row>
    <row r="429" spans="1:8" s="17" customFormat="1" ht="15" customHeight="1" x14ac:dyDescent="0.15">
      <c r="A429" s="22" t="str">
        <f t="shared" si="6"/>
        <v>92東京0217</v>
      </c>
      <c r="B429" s="19">
        <v>92</v>
      </c>
      <c r="C429" s="19" t="s">
        <v>468</v>
      </c>
      <c r="D429" s="66" t="s">
        <v>424</v>
      </c>
      <c r="E429" s="22" t="s">
        <v>1229</v>
      </c>
      <c r="F429" s="237" t="s">
        <v>45</v>
      </c>
      <c r="G429" s="195" t="s">
        <v>1230</v>
      </c>
      <c r="H429" s="22" t="s">
        <v>59</v>
      </c>
    </row>
    <row r="430" spans="1:8" s="17" customFormat="1" ht="15" customHeight="1" x14ac:dyDescent="0.15">
      <c r="A430" s="22" t="str">
        <f t="shared" si="6"/>
        <v>93名古屋0901</v>
      </c>
      <c r="B430" s="19">
        <v>93</v>
      </c>
      <c r="C430" s="19" t="s">
        <v>551</v>
      </c>
      <c r="D430" s="66" t="s">
        <v>813</v>
      </c>
      <c r="E430" s="22" t="s">
        <v>1231</v>
      </c>
      <c r="F430" s="237" t="s">
        <v>46</v>
      </c>
      <c r="G430" s="195" t="s">
        <v>823</v>
      </c>
      <c r="H430" s="22" t="s">
        <v>274</v>
      </c>
    </row>
    <row r="431" spans="1:8" s="17" customFormat="1" ht="15" customHeight="1" x14ac:dyDescent="0.15">
      <c r="A431" s="22" t="str">
        <f t="shared" si="6"/>
        <v>93大阪0909</v>
      </c>
      <c r="B431" s="19">
        <v>93</v>
      </c>
      <c r="C431" s="19" t="s">
        <v>507</v>
      </c>
      <c r="D431" s="66" t="s">
        <v>423</v>
      </c>
      <c r="E431" s="22" t="s">
        <v>1232</v>
      </c>
      <c r="F431" s="237" t="s">
        <v>46</v>
      </c>
      <c r="G431" s="195" t="s">
        <v>1233</v>
      </c>
      <c r="H431" s="22" t="s">
        <v>425</v>
      </c>
    </row>
    <row r="432" spans="1:8" s="17" customFormat="1" ht="15" customHeight="1" x14ac:dyDescent="0.15">
      <c r="A432" s="22" t="str">
        <f t="shared" si="6"/>
        <v>93東京0709</v>
      </c>
      <c r="B432" s="19">
        <v>93</v>
      </c>
      <c r="C432" s="19" t="s">
        <v>468</v>
      </c>
      <c r="D432" s="66" t="s">
        <v>298</v>
      </c>
      <c r="E432" s="22" t="s">
        <v>1234</v>
      </c>
      <c r="F432" s="237" t="s">
        <v>46</v>
      </c>
      <c r="G432" s="195" t="s">
        <v>730</v>
      </c>
      <c r="H432" s="22" t="s">
        <v>59</v>
      </c>
    </row>
    <row r="433" spans="1:8" ht="15" customHeight="1" x14ac:dyDescent="0.15">
      <c r="A433" s="22" t="str">
        <f t="shared" si="6"/>
        <v>93東京1005</v>
      </c>
      <c r="B433" s="19">
        <v>93</v>
      </c>
      <c r="C433" s="19" t="s">
        <v>468</v>
      </c>
      <c r="D433" s="66" t="s">
        <v>574</v>
      </c>
      <c r="E433" s="22" t="s">
        <v>1235</v>
      </c>
      <c r="F433" s="237" t="s">
        <v>46</v>
      </c>
      <c r="G433" s="195" t="s">
        <v>1236</v>
      </c>
      <c r="H433" s="22" t="s">
        <v>59</v>
      </c>
    </row>
    <row r="434" spans="1:8" ht="15" customHeight="1" x14ac:dyDescent="0.15">
      <c r="A434" s="22" t="str">
        <f t="shared" si="6"/>
        <v>93東京1116</v>
      </c>
      <c r="B434" s="19">
        <v>93</v>
      </c>
      <c r="C434" s="19" t="s">
        <v>468</v>
      </c>
      <c r="D434" s="66" t="s">
        <v>685</v>
      </c>
      <c r="E434" s="22" t="s">
        <v>1237</v>
      </c>
      <c r="F434" s="237" t="s">
        <v>46</v>
      </c>
      <c r="G434" s="195" t="s">
        <v>687</v>
      </c>
      <c r="H434" s="22" t="s">
        <v>59</v>
      </c>
    </row>
    <row r="435" spans="1:8" ht="15" customHeight="1" x14ac:dyDescent="0.15">
      <c r="A435" s="22" t="str">
        <f t="shared" si="6"/>
        <v>93東京0118</v>
      </c>
      <c r="B435" s="19">
        <v>93</v>
      </c>
      <c r="C435" s="19" t="s">
        <v>468</v>
      </c>
      <c r="D435" s="66" t="s">
        <v>598</v>
      </c>
      <c r="E435" s="22" t="s">
        <v>1238</v>
      </c>
      <c r="F435" s="237" t="s">
        <v>46</v>
      </c>
      <c r="G435" s="195" t="s">
        <v>1137</v>
      </c>
      <c r="H435" s="22" t="s">
        <v>59</v>
      </c>
    </row>
    <row r="436" spans="1:8" ht="15" customHeight="1" x14ac:dyDescent="0.15">
      <c r="A436" s="22" t="str">
        <f t="shared" si="6"/>
        <v>94東京0512</v>
      </c>
      <c r="B436" s="19">
        <v>94</v>
      </c>
      <c r="C436" s="19" t="s">
        <v>468</v>
      </c>
      <c r="D436" s="66" t="s">
        <v>1239</v>
      </c>
      <c r="E436" s="22" t="s">
        <v>1240</v>
      </c>
      <c r="F436" s="237" t="s">
        <v>1241</v>
      </c>
      <c r="G436" s="195" t="s">
        <v>1242</v>
      </c>
      <c r="H436" s="22" t="s">
        <v>1151</v>
      </c>
    </row>
    <row r="437" spans="1:8" ht="15" customHeight="1" x14ac:dyDescent="0.15">
      <c r="A437" s="22" t="str">
        <f t="shared" si="6"/>
        <v>94東京0603</v>
      </c>
      <c r="B437" s="19">
        <v>94</v>
      </c>
      <c r="C437" s="19" t="s">
        <v>468</v>
      </c>
      <c r="D437" s="66" t="s">
        <v>436</v>
      </c>
      <c r="E437" s="22" t="s">
        <v>1243</v>
      </c>
      <c r="F437" s="237" t="s">
        <v>1241</v>
      </c>
      <c r="G437" s="195" t="s">
        <v>1244</v>
      </c>
      <c r="H437" s="22" t="s">
        <v>1151</v>
      </c>
    </row>
    <row r="438" spans="1:8" ht="15" customHeight="1" x14ac:dyDescent="0.15">
      <c r="A438" s="22" t="str">
        <f t="shared" si="6"/>
        <v>94東京0302</v>
      </c>
      <c r="B438" s="19">
        <v>94</v>
      </c>
      <c r="C438" s="19" t="s">
        <v>468</v>
      </c>
      <c r="D438" s="66" t="s">
        <v>442</v>
      </c>
      <c r="E438" s="22" t="s">
        <v>1245</v>
      </c>
      <c r="F438" s="237" t="s">
        <v>1241</v>
      </c>
      <c r="G438" s="195" t="s">
        <v>801</v>
      </c>
      <c r="H438" s="22" t="s">
        <v>1151</v>
      </c>
    </row>
    <row r="439" spans="1:8" ht="15" customHeight="1" x14ac:dyDescent="0.15">
      <c r="A439" s="22" t="str">
        <f t="shared" si="6"/>
        <v>95東京0916</v>
      </c>
      <c r="B439" s="19">
        <v>95</v>
      </c>
      <c r="C439" s="19" t="s">
        <v>468</v>
      </c>
      <c r="D439" s="66" t="s">
        <v>516</v>
      </c>
      <c r="E439" s="22" t="s">
        <v>1246</v>
      </c>
      <c r="F439" s="237" t="s">
        <v>460</v>
      </c>
      <c r="G439" s="195" t="s">
        <v>1247</v>
      </c>
      <c r="H439" s="22" t="s">
        <v>59</v>
      </c>
    </row>
    <row r="440" spans="1:8" ht="15" customHeight="1" x14ac:dyDescent="0.15">
      <c r="A440" s="22" t="str">
        <f t="shared" si="6"/>
        <v>95東京0215</v>
      </c>
      <c r="B440" s="19">
        <v>95</v>
      </c>
      <c r="C440" s="19" t="s">
        <v>468</v>
      </c>
      <c r="D440" s="66" t="s">
        <v>164</v>
      </c>
      <c r="E440" s="22" t="s">
        <v>1248</v>
      </c>
      <c r="F440" s="237" t="s">
        <v>460</v>
      </c>
      <c r="G440" s="195" t="s">
        <v>975</v>
      </c>
      <c r="H440" s="22" t="s">
        <v>59</v>
      </c>
    </row>
    <row r="441" spans="1:8" ht="15" customHeight="1" x14ac:dyDescent="0.15">
      <c r="A441" s="22" t="str">
        <f t="shared" si="6"/>
        <v>96東京0824</v>
      </c>
      <c r="B441" s="19">
        <v>96</v>
      </c>
      <c r="C441" s="19" t="s">
        <v>468</v>
      </c>
      <c r="D441" s="66" t="s">
        <v>1063</v>
      </c>
      <c r="E441" s="22" t="s">
        <v>1249</v>
      </c>
      <c r="F441" s="237" t="s">
        <v>1250</v>
      </c>
      <c r="G441" s="238" t="s">
        <v>1065</v>
      </c>
      <c r="H441" s="22" t="s">
        <v>59</v>
      </c>
    </row>
    <row r="442" spans="1:8" ht="15" customHeight="1" x14ac:dyDescent="0.15">
      <c r="A442" s="22" t="str">
        <f t="shared" si="6"/>
        <v>96東京0224</v>
      </c>
      <c r="B442" s="19">
        <v>96</v>
      </c>
      <c r="C442" s="19" t="s">
        <v>468</v>
      </c>
      <c r="D442" s="66" t="s">
        <v>793</v>
      </c>
      <c r="E442" s="22" t="s">
        <v>1251</v>
      </c>
      <c r="F442" s="237" t="s">
        <v>1250</v>
      </c>
      <c r="G442" s="195" t="s">
        <v>795</v>
      </c>
      <c r="H442" s="22" t="s">
        <v>59</v>
      </c>
    </row>
    <row r="443" spans="1:8" ht="15" customHeight="1" x14ac:dyDescent="0.15">
      <c r="A443" s="22" t="str">
        <f t="shared" si="6"/>
        <v>97東京0825</v>
      </c>
      <c r="B443" s="19">
        <v>97</v>
      </c>
      <c r="C443" s="19" t="s">
        <v>468</v>
      </c>
      <c r="D443" s="66" t="s">
        <v>632</v>
      </c>
      <c r="E443" s="22" t="s">
        <v>1252</v>
      </c>
      <c r="F443" s="237" t="s">
        <v>63</v>
      </c>
      <c r="G443" s="195" t="s">
        <v>634</v>
      </c>
      <c r="H443" s="22" t="s">
        <v>59</v>
      </c>
    </row>
    <row r="444" spans="1:8" ht="15" customHeight="1" x14ac:dyDescent="0.15">
      <c r="A444" s="22" t="str">
        <f t="shared" si="6"/>
        <v>97東京0119</v>
      </c>
      <c r="B444" s="19">
        <v>97</v>
      </c>
      <c r="C444" s="19" t="s">
        <v>468</v>
      </c>
      <c r="D444" s="66" t="s">
        <v>1253</v>
      </c>
      <c r="E444" s="22" t="s">
        <v>1254</v>
      </c>
      <c r="F444" s="237" t="s">
        <v>63</v>
      </c>
      <c r="G444" s="195" t="s">
        <v>1255</v>
      </c>
      <c r="H444" s="22" t="s">
        <v>59</v>
      </c>
    </row>
    <row r="445" spans="1:8" ht="15" customHeight="1" x14ac:dyDescent="0.15">
      <c r="A445" s="22" t="str">
        <f t="shared" si="6"/>
        <v>98名古屋0119</v>
      </c>
      <c r="B445" s="19">
        <v>98</v>
      </c>
      <c r="C445" s="19" t="s">
        <v>551</v>
      </c>
      <c r="D445" s="66" t="s">
        <v>1253</v>
      </c>
      <c r="E445" s="22" t="s">
        <v>1256</v>
      </c>
      <c r="F445" s="237" t="s">
        <v>34</v>
      </c>
      <c r="G445" s="195" t="s">
        <v>1255</v>
      </c>
      <c r="H445" s="22" t="s">
        <v>274</v>
      </c>
    </row>
    <row r="446" spans="1:8" ht="15" customHeight="1" x14ac:dyDescent="0.15">
      <c r="A446" s="22" t="str">
        <f t="shared" si="6"/>
        <v>98大阪0616</v>
      </c>
      <c r="B446" s="19">
        <v>98</v>
      </c>
      <c r="C446" s="19" t="s">
        <v>507</v>
      </c>
      <c r="D446" s="66" t="s">
        <v>646</v>
      </c>
      <c r="E446" s="22" t="s">
        <v>1257</v>
      </c>
      <c r="F446" s="237" t="s">
        <v>34</v>
      </c>
      <c r="G446" s="195" t="s">
        <v>1258</v>
      </c>
      <c r="H446" s="22" t="s">
        <v>425</v>
      </c>
    </row>
    <row r="447" spans="1:8" ht="15" customHeight="1" x14ac:dyDescent="0.15">
      <c r="A447" s="22" t="str">
        <f t="shared" si="6"/>
        <v>98大阪1124</v>
      </c>
      <c r="B447" s="19">
        <v>98</v>
      </c>
      <c r="C447" s="19" t="s">
        <v>507</v>
      </c>
      <c r="D447" s="66" t="s">
        <v>490</v>
      </c>
      <c r="E447" s="22" t="s">
        <v>1259</v>
      </c>
      <c r="F447" s="237" t="s">
        <v>34</v>
      </c>
      <c r="G447" s="195" t="s">
        <v>1260</v>
      </c>
      <c r="H447" s="22" t="s">
        <v>425</v>
      </c>
    </row>
    <row r="448" spans="1:8" ht="15" customHeight="1" x14ac:dyDescent="0.15">
      <c r="A448" s="22" t="str">
        <f t="shared" si="6"/>
        <v>98大阪0126</v>
      </c>
      <c r="B448" s="19">
        <v>98</v>
      </c>
      <c r="C448" s="19" t="s">
        <v>507</v>
      </c>
      <c r="D448" s="66" t="s">
        <v>609</v>
      </c>
      <c r="E448" s="22" t="s">
        <v>1261</v>
      </c>
      <c r="F448" s="237" t="s">
        <v>34</v>
      </c>
      <c r="G448" s="195" t="s">
        <v>1147</v>
      </c>
      <c r="H448" s="22" t="s">
        <v>425</v>
      </c>
    </row>
    <row r="449" spans="1:8" ht="15" customHeight="1" x14ac:dyDescent="0.15">
      <c r="A449" s="22" t="str">
        <f t="shared" si="6"/>
        <v>98東京0707</v>
      </c>
      <c r="B449" s="19">
        <v>98</v>
      </c>
      <c r="C449" s="19" t="s">
        <v>468</v>
      </c>
      <c r="D449" s="66" t="s">
        <v>479</v>
      </c>
      <c r="E449" s="22" t="s">
        <v>1262</v>
      </c>
      <c r="F449" s="237" t="s">
        <v>34</v>
      </c>
      <c r="G449" s="195" t="s">
        <v>1263</v>
      </c>
      <c r="H449" s="22" t="s">
        <v>59</v>
      </c>
    </row>
    <row r="450" spans="1:8" ht="15" customHeight="1" x14ac:dyDescent="0.15">
      <c r="A450" s="22" t="str">
        <f t="shared" si="6"/>
        <v>98東京0908</v>
      </c>
      <c r="B450" s="19">
        <v>98</v>
      </c>
      <c r="C450" s="19" t="s">
        <v>468</v>
      </c>
      <c r="D450" s="66" t="s">
        <v>830</v>
      </c>
      <c r="E450" s="22" t="s">
        <v>1264</v>
      </c>
      <c r="F450" s="237" t="s">
        <v>34</v>
      </c>
      <c r="G450" s="195" t="s">
        <v>1058</v>
      </c>
      <c r="H450" s="22" t="s">
        <v>59</v>
      </c>
    </row>
    <row r="451" spans="1:8" ht="15" customHeight="1" x14ac:dyDescent="0.15">
      <c r="A451" s="22" t="str">
        <f t="shared" si="6"/>
        <v>98東京1006</v>
      </c>
      <c r="B451" s="19">
        <v>98</v>
      </c>
      <c r="C451" s="19" t="s">
        <v>468</v>
      </c>
      <c r="D451" s="66" t="s">
        <v>726</v>
      </c>
      <c r="E451" s="22" t="s">
        <v>1265</v>
      </c>
      <c r="F451" s="237" t="s">
        <v>34</v>
      </c>
      <c r="G451" s="195" t="s">
        <v>783</v>
      </c>
      <c r="H451" s="22" t="s">
        <v>59</v>
      </c>
    </row>
    <row r="452" spans="1:8" ht="15" customHeight="1" x14ac:dyDescent="0.15">
      <c r="A452" s="22" t="str">
        <f t="shared" si="6"/>
        <v>98東京1201</v>
      </c>
      <c r="B452" s="19">
        <v>98</v>
      </c>
      <c r="C452" s="19" t="s">
        <v>468</v>
      </c>
      <c r="D452" s="66" t="s">
        <v>1104</v>
      </c>
      <c r="E452" s="22" t="s">
        <v>1266</v>
      </c>
      <c r="F452" s="237" t="s">
        <v>34</v>
      </c>
      <c r="G452" s="195" t="s">
        <v>1106</v>
      </c>
      <c r="H452" s="22" t="s">
        <v>59</v>
      </c>
    </row>
    <row r="453" spans="1:8" ht="15" customHeight="1" x14ac:dyDescent="0.15">
      <c r="A453" s="22" t="str">
        <f t="shared" si="6"/>
        <v>98東京0202</v>
      </c>
      <c r="B453" s="19">
        <v>98</v>
      </c>
      <c r="C453" s="19" t="s">
        <v>468</v>
      </c>
      <c r="D453" s="66" t="s">
        <v>1139</v>
      </c>
      <c r="E453" s="22" t="s">
        <v>1267</v>
      </c>
      <c r="F453" s="237" t="s">
        <v>34</v>
      </c>
      <c r="G453" s="195" t="s">
        <v>1141</v>
      </c>
      <c r="H453" s="22" t="s">
        <v>59</v>
      </c>
    </row>
    <row r="454" spans="1:8" ht="15" customHeight="1" x14ac:dyDescent="0.15">
      <c r="A454" s="22" t="str">
        <f t="shared" si="6"/>
        <v>98東京0302</v>
      </c>
      <c r="B454" s="19">
        <v>98</v>
      </c>
      <c r="C454" s="19" t="s">
        <v>468</v>
      </c>
      <c r="D454" s="66" t="s">
        <v>442</v>
      </c>
      <c r="E454" s="22" t="s">
        <v>1268</v>
      </c>
      <c r="F454" s="237" t="s">
        <v>34</v>
      </c>
      <c r="G454" s="195" t="s">
        <v>801</v>
      </c>
      <c r="H454" s="22" t="s">
        <v>59</v>
      </c>
    </row>
    <row r="455" spans="1:8" ht="15" customHeight="1" x14ac:dyDescent="0.15">
      <c r="A455" s="22" t="str">
        <f t="shared" ref="A455:A518" si="7">CONCATENATE(B455,C455,D455)</f>
        <v>99東京0618</v>
      </c>
      <c r="B455" s="19">
        <v>99</v>
      </c>
      <c r="C455" s="19" t="s">
        <v>468</v>
      </c>
      <c r="D455" s="66" t="s">
        <v>466</v>
      </c>
      <c r="E455" s="22" t="s">
        <v>1269</v>
      </c>
      <c r="F455" s="237" t="s">
        <v>21</v>
      </c>
      <c r="G455" s="195" t="s">
        <v>1091</v>
      </c>
      <c r="H455" s="22" t="s">
        <v>59</v>
      </c>
    </row>
    <row r="456" spans="1:8" ht="15" customHeight="1" x14ac:dyDescent="0.15">
      <c r="A456" s="22" t="str">
        <f t="shared" si="7"/>
        <v>99東京0720</v>
      </c>
      <c r="B456" s="19">
        <v>99</v>
      </c>
      <c r="C456" s="19" t="s">
        <v>468</v>
      </c>
      <c r="D456" s="66" t="s">
        <v>604</v>
      </c>
      <c r="E456" s="22" t="s">
        <v>1270</v>
      </c>
      <c r="F456" s="237" t="s">
        <v>21</v>
      </c>
      <c r="G456" s="195" t="s">
        <v>607</v>
      </c>
      <c r="H456" s="22" t="s">
        <v>59</v>
      </c>
    </row>
    <row r="457" spans="1:8" ht="15" customHeight="1" x14ac:dyDescent="0.15">
      <c r="A457" s="22" t="str">
        <f t="shared" si="7"/>
        <v>99東京0917</v>
      </c>
      <c r="B457" s="19">
        <v>99</v>
      </c>
      <c r="C457" s="19" t="s">
        <v>468</v>
      </c>
      <c r="D457" s="66" t="s">
        <v>452</v>
      </c>
      <c r="E457" s="22" t="s">
        <v>1271</v>
      </c>
      <c r="F457" s="237" t="s">
        <v>21</v>
      </c>
      <c r="G457" s="195" t="s">
        <v>485</v>
      </c>
      <c r="H457" s="22" t="s">
        <v>59</v>
      </c>
    </row>
    <row r="458" spans="1:8" ht="15" customHeight="1" x14ac:dyDescent="0.15">
      <c r="A458" s="22" t="str">
        <f t="shared" si="7"/>
        <v>99東京1026</v>
      </c>
      <c r="B458" s="19">
        <v>99</v>
      </c>
      <c r="C458" s="19" t="s">
        <v>468</v>
      </c>
      <c r="D458" s="66" t="s">
        <v>577</v>
      </c>
      <c r="E458" s="22" t="s">
        <v>1272</v>
      </c>
      <c r="F458" s="237" t="s">
        <v>21</v>
      </c>
      <c r="G458" s="195" t="s">
        <v>619</v>
      </c>
      <c r="H458" s="22" t="s">
        <v>59</v>
      </c>
    </row>
    <row r="459" spans="1:8" ht="15" customHeight="1" x14ac:dyDescent="0.15">
      <c r="A459" s="22" t="str">
        <f t="shared" si="7"/>
        <v>99東京1203</v>
      </c>
      <c r="B459" s="19">
        <v>99</v>
      </c>
      <c r="C459" s="19" t="s">
        <v>468</v>
      </c>
      <c r="D459" s="66" t="s">
        <v>283</v>
      </c>
      <c r="E459" s="22" t="s">
        <v>1273</v>
      </c>
      <c r="F459" s="237" t="s">
        <v>21</v>
      </c>
      <c r="G459" s="195" t="s">
        <v>483</v>
      </c>
      <c r="H459" s="22" t="s">
        <v>59</v>
      </c>
    </row>
    <row r="460" spans="1:8" ht="15" customHeight="1" x14ac:dyDescent="0.15">
      <c r="A460" s="22" t="str">
        <f t="shared" si="7"/>
        <v>99東京0125</v>
      </c>
      <c r="B460" s="19">
        <v>99</v>
      </c>
      <c r="C460" s="19" t="s">
        <v>468</v>
      </c>
      <c r="D460" s="66" t="s">
        <v>588</v>
      </c>
      <c r="E460" s="22" t="s">
        <v>1274</v>
      </c>
      <c r="F460" s="237" t="s">
        <v>21</v>
      </c>
      <c r="G460" s="195" t="s">
        <v>1033</v>
      </c>
      <c r="H460" s="22" t="s">
        <v>59</v>
      </c>
    </row>
    <row r="461" spans="1:8" ht="15" customHeight="1" x14ac:dyDescent="0.15">
      <c r="A461" s="22" t="str">
        <f t="shared" si="7"/>
        <v>99東京0225</v>
      </c>
      <c r="B461" s="19">
        <v>99</v>
      </c>
      <c r="C461" s="19" t="s">
        <v>468</v>
      </c>
      <c r="D461" s="66" t="s">
        <v>277</v>
      </c>
      <c r="E461" s="22" t="s">
        <v>1275</v>
      </c>
      <c r="F461" s="237" t="s">
        <v>21</v>
      </c>
      <c r="G461" s="195" t="s">
        <v>690</v>
      </c>
      <c r="H461" s="22" t="s">
        <v>59</v>
      </c>
    </row>
    <row r="462" spans="1:8" ht="15" customHeight="1" x14ac:dyDescent="0.15">
      <c r="A462" s="22" t="str">
        <f t="shared" si="7"/>
        <v>100名古屋1117</v>
      </c>
      <c r="B462" s="19">
        <v>100</v>
      </c>
      <c r="C462" s="19" t="s">
        <v>551</v>
      </c>
      <c r="D462" s="66" t="s">
        <v>717</v>
      </c>
      <c r="E462" s="22" t="s">
        <v>1276</v>
      </c>
      <c r="F462" s="237" t="s">
        <v>235</v>
      </c>
      <c r="G462" s="195" t="s">
        <v>1277</v>
      </c>
      <c r="H462" s="22" t="s">
        <v>274</v>
      </c>
    </row>
    <row r="463" spans="1:8" ht="15" customHeight="1" x14ac:dyDescent="0.15">
      <c r="A463" s="22" t="str">
        <f t="shared" si="7"/>
        <v>100東京0625</v>
      </c>
      <c r="B463" s="19">
        <v>100</v>
      </c>
      <c r="C463" s="19" t="s">
        <v>468</v>
      </c>
      <c r="D463" s="66" t="s">
        <v>299</v>
      </c>
      <c r="E463" s="22" t="s">
        <v>1278</v>
      </c>
      <c r="F463" s="237" t="s">
        <v>235</v>
      </c>
      <c r="G463" s="195" t="s">
        <v>1279</v>
      </c>
      <c r="H463" s="22" t="s">
        <v>59</v>
      </c>
    </row>
    <row r="464" spans="1:8" ht="15" customHeight="1" x14ac:dyDescent="0.15">
      <c r="A464" s="22" t="str">
        <f t="shared" si="7"/>
        <v>100東京0819</v>
      </c>
      <c r="B464" s="19">
        <v>100</v>
      </c>
      <c r="C464" s="19" t="s">
        <v>468</v>
      </c>
      <c r="D464" s="66" t="s">
        <v>508</v>
      </c>
      <c r="E464" s="22" t="s">
        <v>1280</v>
      </c>
      <c r="F464" s="237" t="s">
        <v>235</v>
      </c>
      <c r="G464" s="195" t="s">
        <v>1281</v>
      </c>
      <c r="H464" s="22" t="s">
        <v>59</v>
      </c>
    </row>
    <row r="465" spans="1:8" ht="15" customHeight="1" x14ac:dyDescent="0.15">
      <c r="A465" s="22" t="str">
        <f t="shared" si="7"/>
        <v>100東京1109</v>
      </c>
      <c r="B465" s="19">
        <v>100</v>
      </c>
      <c r="C465" s="19" t="s">
        <v>468</v>
      </c>
      <c r="D465" s="66" t="s">
        <v>635</v>
      </c>
      <c r="E465" s="22" t="s">
        <v>1282</v>
      </c>
      <c r="F465" s="237" t="s">
        <v>235</v>
      </c>
      <c r="G465" s="195" t="s">
        <v>637</v>
      </c>
      <c r="H465" s="22" t="s">
        <v>59</v>
      </c>
    </row>
    <row r="466" spans="1:8" ht="15" customHeight="1" x14ac:dyDescent="0.15">
      <c r="A466" s="22" t="str">
        <f t="shared" si="7"/>
        <v>100東京0210</v>
      </c>
      <c r="B466" s="19">
        <v>100</v>
      </c>
      <c r="C466" s="19" t="s">
        <v>468</v>
      </c>
      <c r="D466" s="66" t="s">
        <v>1010</v>
      </c>
      <c r="E466" s="22" t="s">
        <v>1283</v>
      </c>
      <c r="F466" s="237" t="s">
        <v>235</v>
      </c>
      <c r="G466" s="195" t="s">
        <v>1012</v>
      </c>
      <c r="H466" s="22" t="s">
        <v>59</v>
      </c>
    </row>
    <row r="467" spans="1:8" ht="15" customHeight="1" x14ac:dyDescent="0.15">
      <c r="A467" s="22" t="str">
        <f t="shared" si="7"/>
        <v>101東京0720</v>
      </c>
      <c r="B467" s="19">
        <v>101</v>
      </c>
      <c r="C467" s="19" t="s">
        <v>468</v>
      </c>
      <c r="D467" s="66" t="s">
        <v>604</v>
      </c>
      <c r="E467" s="22" t="s">
        <v>1284</v>
      </c>
      <c r="F467" s="237" t="s">
        <v>1285</v>
      </c>
      <c r="G467" s="195" t="s">
        <v>607</v>
      </c>
      <c r="H467" s="22" t="s">
        <v>59</v>
      </c>
    </row>
    <row r="468" spans="1:8" ht="15" customHeight="1" x14ac:dyDescent="0.15">
      <c r="A468" s="22" t="str">
        <f t="shared" si="7"/>
        <v>101東京1006</v>
      </c>
      <c r="B468" s="19">
        <v>101</v>
      </c>
      <c r="C468" s="19" t="s">
        <v>468</v>
      </c>
      <c r="D468" s="66" t="s">
        <v>726</v>
      </c>
      <c r="E468" s="22" t="s">
        <v>1286</v>
      </c>
      <c r="F468" s="237" t="s">
        <v>1285</v>
      </c>
      <c r="G468" s="195" t="s">
        <v>728</v>
      </c>
      <c r="H468" s="22" t="s">
        <v>59</v>
      </c>
    </row>
    <row r="469" spans="1:8" ht="15" customHeight="1" x14ac:dyDescent="0.15">
      <c r="A469" s="22" t="str">
        <f t="shared" si="7"/>
        <v>101東京0121</v>
      </c>
      <c r="B469" s="19">
        <v>101</v>
      </c>
      <c r="C469" s="19" t="s">
        <v>468</v>
      </c>
      <c r="D469" s="66" t="s">
        <v>281</v>
      </c>
      <c r="E469" s="22" t="s">
        <v>1287</v>
      </c>
      <c r="F469" s="237" t="s">
        <v>1285</v>
      </c>
      <c r="G469" s="195" t="s">
        <v>506</v>
      </c>
      <c r="H469" s="22" t="s">
        <v>59</v>
      </c>
    </row>
    <row r="470" spans="1:8" ht="15" customHeight="1" x14ac:dyDescent="0.15">
      <c r="A470" s="22" t="str">
        <f t="shared" si="7"/>
        <v>101東京0301</v>
      </c>
      <c r="B470" s="19">
        <v>101</v>
      </c>
      <c r="C470" s="19" t="s">
        <v>468</v>
      </c>
      <c r="D470" s="66" t="s">
        <v>752</v>
      </c>
      <c r="E470" s="22" t="s">
        <v>1288</v>
      </c>
      <c r="F470" s="237" t="s">
        <v>1285</v>
      </c>
      <c r="G470" s="195" t="s">
        <v>754</v>
      </c>
      <c r="H470" s="22" t="s">
        <v>59</v>
      </c>
    </row>
    <row r="471" spans="1:8" ht="15" customHeight="1" x14ac:dyDescent="0.15">
      <c r="A471" s="22" t="str">
        <f t="shared" si="7"/>
        <v>102東京0611</v>
      </c>
      <c r="B471" s="19">
        <v>102</v>
      </c>
      <c r="C471" s="19" t="s">
        <v>468</v>
      </c>
      <c r="D471" s="66" t="s">
        <v>447</v>
      </c>
      <c r="E471" s="22" t="s">
        <v>1289</v>
      </c>
      <c r="F471" s="237" t="s">
        <v>143</v>
      </c>
      <c r="G471" s="195" t="s">
        <v>1042</v>
      </c>
      <c r="H471" s="22" t="s">
        <v>59</v>
      </c>
    </row>
    <row r="472" spans="1:8" ht="15" customHeight="1" x14ac:dyDescent="0.15">
      <c r="A472" s="22" t="str">
        <f t="shared" si="7"/>
        <v>102東京0716</v>
      </c>
      <c r="B472" s="19">
        <v>102</v>
      </c>
      <c r="C472" s="19" t="s">
        <v>468</v>
      </c>
      <c r="D472" s="66" t="s">
        <v>422</v>
      </c>
      <c r="E472" s="22" t="s">
        <v>1290</v>
      </c>
      <c r="F472" s="237" t="s">
        <v>143</v>
      </c>
      <c r="G472" s="195" t="s">
        <v>965</v>
      </c>
      <c r="H472" s="22" t="s">
        <v>59</v>
      </c>
    </row>
    <row r="473" spans="1:8" ht="15" customHeight="1" x14ac:dyDescent="0.15">
      <c r="A473" s="22" t="str">
        <f t="shared" si="7"/>
        <v>102東京0909</v>
      </c>
      <c r="B473" s="19">
        <v>102</v>
      </c>
      <c r="C473" s="19" t="s">
        <v>468</v>
      </c>
      <c r="D473" s="66" t="s">
        <v>423</v>
      </c>
      <c r="E473" s="22" t="s">
        <v>1291</v>
      </c>
      <c r="F473" s="237" t="s">
        <v>143</v>
      </c>
      <c r="G473" s="195" t="s">
        <v>1233</v>
      </c>
      <c r="H473" s="22" t="s">
        <v>59</v>
      </c>
    </row>
    <row r="474" spans="1:8" ht="15" customHeight="1" x14ac:dyDescent="0.15">
      <c r="A474" s="22" t="str">
        <f t="shared" si="7"/>
        <v>102東京1008</v>
      </c>
      <c r="B474" s="19">
        <v>102</v>
      </c>
      <c r="C474" s="19" t="s">
        <v>468</v>
      </c>
      <c r="D474" s="66" t="s">
        <v>439</v>
      </c>
      <c r="E474" s="22" t="s">
        <v>1292</v>
      </c>
      <c r="F474" s="237" t="s">
        <v>143</v>
      </c>
      <c r="G474" s="195" t="s">
        <v>614</v>
      </c>
      <c r="H474" s="22" t="s">
        <v>59</v>
      </c>
    </row>
    <row r="475" spans="1:8" ht="15" customHeight="1" x14ac:dyDescent="0.15">
      <c r="A475" s="22" t="str">
        <f t="shared" si="7"/>
        <v>102東京1209</v>
      </c>
      <c r="B475" s="19">
        <v>102</v>
      </c>
      <c r="C475" s="19" t="s">
        <v>468</v>
      </c>
      <c r="D475" s="66" t="s">
        <v>443</v>
      </c>
      <c r="E475" s="22" t="s">
        <v>1293</v>
      </c>
      <c r="F475" s="237" t="s">
        <v>143</v>
      </c>
      <c r="G475" s="195" t="s">
        <v>836</v>
      </c>
      <c r="H475" s="22" t="s">
        <v>59</v>
      </c>
    </row>
    <row r="476" spans="1:8" ht="15" customHeight="1" x14ac:dyDescent="0.15">
      <c r="A476" s="22" t="str">
        <f t="shared" si="7"/>
        <v>102東京0224</v>
      </c>
      <c r="B476" s="19">
        <v>102</v>
      </c>
      <c r="C476" s="19" t="s">
        <v>468</v>
      </c>
      <c r="D476" s="66" t="s">
        <v>793</v>
      </c>
      <c r="E476" s="22" t="s">
        <v>1294</v>
      </c>
      <c r="F476" s="237" t="s">
        <v>143</v>
      </c>
      <c r="G476" s="195" t="s">
        <v>926</v>
      </c>
      <c r="H476" s="22" t="s">
        <v>59</v>
      </c>
    </row>
    <row r="477" spans="1:8" ht="15" customHeight="1" x14ac:dyDescent="0.15">
      <c r="A477" s="22" t="str">
        <f t="shared" si="7"/>
        <v>103大阪1111</v>
      </c>
      <c r="B477" s="19">
        <v>103</v>
      </c>
      <c r="C477" s="19" t="s">
        <v>507</v>
      </c>
      <c r="D477" s="66" t="s">
        <v>433</v>
      </c>
      <c r="E477" s="22" t="s">
        <v>1295</v>
      </c>
      <c r="F477" s="237" t="s">
        <v>1296</v>
      </c>
      <c r="G477" s="195" t="s">
        <v>1297</v>
      </c>
      <c r="H477" s="22" t="s">
        <v>530</v>
      </c>
    </row>
    <row r="478" spans="1:8" ht="15" customHeight="1" x14ac:dyDescent="0.15">
      <c r="A478" s="22" t="str">
        <f t="shared" si="7"/>
        <v>103東京0925</v>
      </c>
      <c r="B478" s="19">
        <v>103</v>
      </c>
      <c r="C478" s="19" t="s">
        <v>468</v>
      </c>
      <c r="D478" s="66" t="s">
        <v>184</v>
      </c>
      <c r="E478" s="22" t="s">
        <v>1298</v>
      </c>
      <c r="F478" s="237" t="s">
        <v>1296</v>
      </c>
      <c r="G478" s="195" t="s">
        <v>1075</v>
      </c>
      <c r="H478" s="22" t="s">
        <v>1151</v>
      </c>
    </row>
    <row r="479" spans="1:8" ht="15" customHeight="1" x14ac:dyDescent="0.15">
      <c r="A479" s="22" t="str">
        <f t="shared" si="7"/>
        <v>103東京1204</v>
      </c>
      <c r="B479" s="19">
        <v>103</v>
      </c>
      <c r="C479" s="19" t="s">
        <v>468</v>
      </c>
      <c r="D479" s="66" t="s">
        <v>198</v>
      </c>
      <c r="E479" s="22" t="s">
        <v>1299</v>
      </c>
      <c r="F479" s="237" t="s">
        <v>1296</v>
      </c>
      <c r="G479" s="195" t="s">
        <v>1300</v>
      </c>
      <c r="H479" s="22" t="s">
        <v>1151</v>
      </c>
    </row>
    <row r="480" spans="1:8" ht="15" customHeight="1" x14ac:dyDescent="0.15">
      <c r="A480" s="22" t="str">
        <f t="shared" si="7"/>
        <v>103東京0226</v>
      </c>
      <c r="B480" s="19">
        <v>103</v>
      </c>
      <c r="C480" s="19" t="s">
        <v>468</v>
      </c>
      <c r="D480" s="66" t="s">
        <v>201</v>
      </c>
      <c r="E480" s="22" t="s">
        <v>1301</v>
      </c>
      <c r="F480" s="237" t="s">
        <v>1296</v>
      </c>
      <c r="G480" s="195" t="s">
        <v>702</v>
      </c>
      <c r="H480" s="22" t="s">
        <v>1151</v>
      </c>
    </row>
    <row r="481" spans="1:8" ht="15" customHeight="1" x14ac:dyDescent="0.15">
      <c r="A481" s="22" t="str">
        <f t="shared" si="7"/>
        <v>104名古屋0929</v>
      </c>
      <c r="B481" s="19">
        <v>104</v>
      </c>
      <c r="C481" s="19" t="s">
        <v>551</v>
      </c>
      <c r="D481" s="66" t="s">
        <v>967</v>
      </c>
      <c r="E481" s="22" t="s">
        <v>1302</v>
      </c>
      <c r="F481" s="237" t="s">
        <v>214</v>
      </c>
      <c r="G481" s="195" t="s">
        <v>1007</v>
      </c>
      <c r="H481" s="22" t="s">
        <v>274</v>
      </c>
    </row>
    <row r="482" spans="1:8" ht="15" customHeight="1" x14ac:dyDescent="0.15">
      <c r="A482" s="22" t="str">
        <f t="shared" si="7"/>
        <v>104東京0714</v>
      </c>
      <c r="B482" s="19">
        <v>104</v>
      </c>
      <c r="C482" s="19" t="s">
        <v>468</v>
      </c>
      <c r="D482" s="66" t="s">
        <v>620</v>
      </c>
      <c r="E482" s="22" t="s">
        <v>1303</v>
      </c>
      <c r="F482" s="237" t="s">
        <v>214</v>
      </c>
      <c r="G482" s="195" t="s">
        <v>1096</v>
      </c>
      <c r="H482" s="22" t="s">
        <v>59</v>
      </c>
    </row>
    <row r="483" spans="1:8" ht="15" customHeight="1" x14ac:dyDescent="0.15">
      <c r="A483" s="22" t="str">
        <f t="shared" si="7"/>
        <v>104東京1027</v>
      </c>
      <c r="B483" s="19">
        <v>104</v>
      </c>
      <c r="C483" s="19" t="s">
        <v>468</v>
      </c>
      <c r="D483" s="66" t="s">
        <v>1174</v>
      </c>
      <c r="E483" s="22" t="s">
        <v>1304</v>
      </c>
      <c r="F483" s="237" t="s">
        <v>214</v>
      </c>
      <c r="G483" s="195" t="s">
        <v>1176</v>
      </c>
      <c r="H483" s="22" t="s">
        <v>59</v>
      </c>
    </row>
    <row r="484" spans="1:8" ht="15" customHeight="1" x14ac:dyDescent="0.15">
      <c r="A484" s="22" t="str">
        <f t="shared" si="7"/>
        <v>104東京0217</v>
      </c>
      <c r="B484" s="19">
        <v>104</v>
      </c>
      <c r="C484" s="19" t="s">
        <v>468</v>
      </c>
      <c r="D484" s="66" t="s">
        <v>424</v>
      </c>
      <c r="E484" s="22" t="s">
        <v>1305</v>
      </c>
      <c r="F484" s="237" t="s">
        <v>214</v>
      </c>
      <c r="G484" s="195" t="s">
        <v>848</v>
      </c>
      <c r="H484" s="22" t="s">
        <v>59</v>
      </c>
    </row>
    <row r="485" spans="1:8" s="17" customFormat="1" ht="15" customHeight="1" x14ac:dyDescent="0.15">
      <c r="A485" s="22" t="str">
        <f t="shared" si="7"/>
        <v>105名古屋0904</v>
      </c>
      <c r="B485" s="19">
        <v>105</v>
      </c>
      <c r="C485" s="19" t="s">
        <v>551</v>
      </c>
      <c r="D485" s="66" t="s">
        <v>190</v>
      </c>
      <c r="E485" s="22" t="s">
        <v>1306</v>
      </c>
      <c r="F485" s="237" t="s">
        <v>208</v>
      </c>
      <c r="G485" s="195" t="s">
        <v>1115</v>
      </c>
      <c r="H485" s="22" t="s">
        <v>274</v>
      </c>
    </row>
    <row r="486" spans="1:8" ht="15" customHeight="1" x14ac:dyDescent="0.15">
      <c r="A486" s="22" t="str">
        <f t="shared" si="7"/>
        <v>105大阪0916</v>
      </c>
      <c r="B486" s="19">
        <v>105</v>
      </c>
      <c r="C486" s="19" t="s">
        <v>507</v>
      </c>
      <c r="D486" s="66" t="s">
        <v>516</v>
      </c>
      <c r="E486" s="22" t="s">
        <v>1307</v>
      </c>
      <c r="F486" s="237" t="s">
        <v>208</v>
      </c>
      <c r="G486" s="195" t="s">
        <v>1247</v>
      </c>
      <c r="H486" s="22" t="s">
        <v>425</v>
      </c>
    </row>
    <row r="487" spans="1:8" ht="15" customHeight="1" x14ac:dyDescent="0.15">
      <c r="A487" s="22" t="str">
        <f t="shared" si="7"/>
        <v>105大阪0215</v>
      </c>
      <c r="B487" s="19">
        <v>105</v>
      </c>
      <c r="C487" s="19" t="s">
        <v>507</v>
      </c>
      <c r="D487" s="66" t="s">
        <v>164</v>
      </c>
      <c r="E487" s="22" t="s">
        <v>1308</v>
      </c>
      <c r="F487" s="237" t="s">
        <v>208</v>
      </c>
      <c r="G487" s="195" t="s">
        <v>975</v>
      </c>
      <c r="H487" s="22" t="s">
        <v>425</v>
      </c>
    </row>
    <row r="488" spans="1:8" ht="15" customHeight="1" x14ac:dyDescent="0.15">
      <c r="A488" s="22" t="str">
        <f t="shared" si="7"/>
        <v>105東京0520</v>
      </c>
      <c r="B488" s="19">
        <v>105</v>
      </c>
      <c r="C488" s="19" t="s">
        <v>468</v>
      </c>
      <c r="D488" s="66" t="s">
        <v>659</v>
      </c>
      <c r="E488" s="22" t="s">
        <v>1309</v>
      </c>
      <c r="F488" s="237" t="s">
        <v>208</v>
      </c>
      <c r="G488" s="195" t="s">
        <v>1310</v>
      </c>
      <c r="H488" s="22" t="s">
        <v>59</v>
      </c>
    </row>
    <row r="489" spans="1:8" ht="15" customHeight="1" x14ac:dyDescent="0.15">
      <c r="A489" s="22" t="str">
        <f t="shared" si="7"/>
        <v>105東京0618</v>
      </c>
      <c r="B489" s="19">
        <v>105</v>
      </c>
      <c r="C489" s="19" t="s">
        <v>468</v>
      </c>
      <c r="D489" s="66" t="s">
        <v>466</v>
      </c>
      <c r="E489" s="22" t="s">
        <v>1311</v>
      </c>
      <c r="F489" s="237" t="s">
        <v>208</v>
      </c>
      <c r="G489" s="195" t="s">
        <v>1312</v>
      </c>
      <c r="H489" s="22" t="s">
        <v>59</v>
      </c>
    </row>
    <row r="490" spans="1:8" ht="15" customHeight="1" x14ac:dyDescent="0.15">
      <c r="A490" s="22" t="str">
        <f t="shared" si="7"/>
        <v>105東京0716</v>
      </c>
      <c r="B490" s="19">
        <v>105</v>
      </c>
      <c r="C490" s="19" t="s">
        <v>468</v>
      </c>
      <c r="D490" s="66" t="s">
        <v>422</v>
      </c>
      <c r="E490" s="22" t="s">
        <v>1313</v>
      </c>
      <c r="F490" s="237" t="s">
        <v>208</v>
      </c>
      <c r="G490" s="195" t="s">
        <v>959</v>
      </c>
      <c r="H490" s="22" t="s">
        <v>59</v>
      </c>
    </row>
    <row r="491" spans="1:8" ht="15" customHeight="1" x14ac:dyDescent="0.15">
      <c r="A491" s="22" t="str">
        <f t="shared" si="7"/>
        <v>105東京0817</v>
      </c>
      <c r="B491" s="19">
        <v>105</v>
      </c>
      <c r="C491" s="19" t="s">
        <v>468</v>
      </c>
      <c r="D491" s="66" t="s">
        <v>679</v>
      </c>
      <c r="E491" s="22" t="s">
        <v>1314</v>
      </c>
      <c r="F491" s="237" t="s">
        <v>208</v>
      </c>
      <c r="G491" s="195" t="s">
        <v>1315</v>
      </c>
      <c r="H491" s="22" t="s">
        <v>59</v>
      </c>
    </row>
    <row r="492" spans="1:8" ht="15" customHeight="1" x14ac:dyDescent="0.15">
      <c r="A492" s="22" t="str">
        <f t="shared" si="7"/>
        <v>105東京0901</v>
      </c>
      <c r="B492" s="19">
        <v>105</v>
      </c>
      <c r="C492" s="19" t="s">
        <v>468</v>
      </c>
      <c r="D492" s="66" t="s">
        <v>813</v>
      </c>
      <c r="E492" s="22" t="s">
        <v>1316</v>
      </c>
      <c r="F492" s="237" t="s">
        <v>208</v>
      </c>
      <c r="G492" s="195" t="s">
        <v>816</v>
      </c>
      <c r="H492" s="22" t="s">
        <v>59</v>
      </c>
    </row>
    <row r="493" spans="1:8" ht="15" customHeight="1" x14ac:dyDescent="0.15">
      <c r="A493" s="22" t="str">
        <f t="shared" si="7"/>
        <v>105東京1021</v>
      </c>
      <c r="B493" s="19">
        <v>105</v>
      </c>
      <c r="C493" s="19" t="s">
        <v>468</v>
      </c>
      <c r="D493" s="66" t="s">
        <v>552</v>
      </c>
      <c r="E493" s="22" t="s">
        <v>1317</v>
      </c>
      <c r="F493" s="237" t="s">
        <v>208</v>
      </c>
      <c r="G493" s="195" t="s">
        <v>1318</v>
      </c>
      <c r="H493" s="22" t="s">
        <v>59</v>
      </c>
    </row>
    <row r="494" spans="1:8" ht="15" customHeight="1" x14ac:dyDescent="0.15">
      <c r="A494" s="22" t="str">
        <f t="shared" si="7"/>
        <v>105東京1201</v>
      </c>
      <c r="B494" s="19">
        <v>105</v>
      </c>
      <c r="C494" s="19" t="s">
        <v>468</v>
      </c>
      <c r="D494" s="66" t="s">
        <v>1104</v>
      </c>
      <c r="E494" s="22" t="s">
        <v>1319</v>
      </c>
      <c r="F494" s="237" t="s">
        <v>208</v>
      </c>
      <c r="G494" s="195" t="s">
        <v>1106</v>
      </c>
      <c r="H494" s="22" t="s">
        <v>59</v>
      </c>
    </row>
    <row r="495" spans="1:8" ht="15" customHeight="1" x14ac:dyDescent="0.15">
      <c r="A495" s="22" t="str">
        <f t="shared" si="7"/>
        <v>105東京0114</v>
      </c>
      <c r="B495" s="19">
        <v>105</v>
      </c>
      <c r="C495" s="19" t="s">
        <v>468</v>
      </c>
      <c r="D495" s="66" t="s">
        <v>706</v>
      </c>
      <c r="E495" s="22" t="s">
        <v>1320</v>
      </c>
      <c r="F495" s="237" t="s">
        <v>208</v>
      </c>
      <c r="G495" s="195" t="s">
        <v>1321</v>
      </c>
      <c r="H495" s="22" t="s">
        <v>59</v>
      </c>
    </row>
    <row r="496" spans="1:8" ht="15" customHeight="1" x14ac:dyDescent="0.15">
      <c r="A496" s="22" t="str">
        <f t="shared" si="7"/>
        <v>105東京0217</v>
      </c>
      <c r="B496" s="19">
        <v>105</v>
      </c>
      <c r="C496" s="19" t="s">
        <v>468</v>
      </c>
      <c r="D496" s="66" t="s">
        <v>424</v>
      </c>
      <c r="E496" s="22" t="s">
        <v>1322</v>
      </c>
      <c r="F496" s="237" t="s">
        <v>208</v>
      </c>
      <c r="G496" s="195" t="s">
        <v>848</v>
      </c>
      <c r="H496" s="22" t="s">
        <v>59</v>
      </c>
    </row>
    <row r="497" spans="1:8" ht="15" customHeight="1" x14ac:dyDescent="0.15">
      <c r="A497" s="22" t="str">
        <f t="shared" si="7"/>
        <v>106東京0629</v>
      </c>
      <c r="B497" s="19">
        <v>106</v>
      </c>
      <c r="C497" s="19" t="s">
        <v>468</v>
      </c>
      <c r="D497" s="66" t="s">
        <v>941</v>
      </c>
      <c r="E497" s="22" t="s">
        <v>1323</v>
      </c>
      <c r="F497" s="237" t="s">
        <v>216</v>
      </c>
      <c r="G497" s="195" t="s">
        <v>943</v>
      </c>
      <c r="H497" s="22" t="s">
        <v>59</v>
      </c>
    </row>
    <row r="498" spans="1:8" ht="15" customHeight="1" x14ac:dyDescent="0.15">
      <c r="A498" s="22" t="str">
        <f t="shared" si="7"/>
        <v>106東京0827</v>
      </c>
      <c r="B498" s="19">
        <v>106</v>
      </c>
      <c r="C498" s="19" t="s">
        <v>468</v>
      </c>
      <c r="D498" s="66" t="s">
        <v>296</v>
      </c>
      <c r="E498" s="22" t="s">
        <v>1324</v>
      </c>
      <c r="F498" s="237" t="s">
        <v>216</v>
      </c>
      <c r="G498" s="195" t="s">
        <v>1325</v>
      </c>
      <c r="H498" s="22" t="s">
        <v>59</v>
      </c>
    </row>
    <row r="499" spans="1:8" ht="15" customHeight="1" x14ac:dyDescent="0.15">
      <c r="A499" s="22" t="str">
        <f t="shared" si="7"/>
        <v>106東京1013</v>
      </c>
      <c r="B499" s="19">
        <v>106</v>
      </c>
      <c r="C499" s="19" t="s">
        <v>468</v>
      </c>
      <c r="D499" s="66" t="s">
        <v>742</v>
      </c>
      <c r="E499" s="22" t="s">
        <v>1326</v>
      </c>
      <c r="F499" s="237" t="s">
        <v>216</v>
      </c>
      <c r="G499" s="195" t="s">
        <v>744</v>
      </c>
      <c r="H499" s="22" t="s">
        <v>59</v>
      </c>
    </row>
    <row r="500" spans="1:8" ht="15" customHeight="1" x14ac:dyDescent="0.15">
      <c r="A500" s="22" t="str">
        <f t="shared" si="7"/>
        <v>106東京0125</v>
      </c>
      <c r="B500" s="19">
        <v>106</v>
      </c>
      <c r="C500" s="19" t="s">
        <v>468</v>
      </c>
      <c r="D500" s="66" t="s">
        <v>588</v>
      </c>
      <c r="E500" s="22" t="s">
        <v>1327</v>
      </c>
      <c r="F500" s="237" t="s">
        <v>216</v>
      </c>
      <c r="G500" s="195" t="s">
        <v>1033</v>
      </c>
      <c r="H500" s="22" t="s">
        <v>59</v>
      </c>
    </row>
    <row r="501" spans="1:8" ht="15" customHeight="1" x14ac:dyDescent="0.15">
      <c r="A501" s="22" t="str">
        <f t="shared" si="7"/>
        <v>107東京0827</v>
      </c>
      <c r="B501" s="19">
        <v>107</v>
      </c>
      <c r="C501" s="19" t="s">
        <v>468</v>
      </c>
      <c r="D501" s="66" t="s">
        <v>296</v>
      </c>
      <c r="E501" s="22" t="s">
        <v>1328</v>
      </c>
      <c r="F501" s="237" t="s">
        <v>165</v>
      </c>
      <c r="G501" s="195" t="s">
        <v>1329</v>
      </c>
      <c r="H501" s="22" t="s">
        <v>59</v>
      </c>
    </row>
    <row r="502" spans="1:8" ht="15" customHeight="1" x14ac:dyDescent="0.15">
      <c r="A502" s="22" t="str">
        <f t="shared" si="7"/>
        <v>107東京1203</v>
      </c>
      <c r="B502" s="19">
        <v>107</v>
      </c>
      <c r="C502" s="19" t="s">
        <v>468</v>
      </c>
      <c r="D502" s="66" t="s">
        <v>283</v>
      </c>
      <c r="E502" s="22" t="s">
        <v>1330</v>
      </c>
      <c r="F502" s="237" t="s">
        <v>165</v>
      </c>
      <c r="G502" s="195" t="s">
        <v>955</v>
      </c>
      <c r="H502" s="22" t="s">
        <v>59</v>
      </c>
    </row>
    <row r="503" spans="1:8" ht="15" customHeight="1" x14ac:dyDescent="0.15">
      <c r="A503" s="22" t="str">
        <f t="shared" si="7"/>
        <v>108名古屋0827</v>
      </c>
      <c r="B503" s="19">
        <v>108</v>
      </c>
      <c r="C503" s="19" t="s">
        <v>551</v>
      </c>
      <c r="D503" s="66" t="s">
        <v>296</v>
      </c>
      <c r="E503" s="22" t="s">
        <v>1331</v>
      </c>
      <c r="F503" s="237" t="s">
        <v>144</v>
      </c>
      <c r="G503" s="195" t="s">
        <v>1329</v>
      </c>
      <c r="H503" s="22" t="s">
        <v>274</v>
      </c>
    </row>
    <row r="504" spans="1:8" ht="15" customHeight="1" x14ac:dyDescent="0.15">
      <c r="A504" s="22" t="str">
        <f t="shared" si="7"/>
        <v>108東京0408</v>
      </c>
      <c r="B504" s="19">
        <v>108</v>
      </c>
      <c r="C504" s="19" t="s">
        <v>468</v>
      </c>
      <c r="D504" s="66" t="s">
        <v>445</v>
      </c>
      <c r="E504" s="22" t="s">
        <v>1332</v>
      </c>
      <c r="F504" s="237" t="s">
        <v>144</v>
      </c>
      <c r="G504" s="195" t="s">
        <v>897</v>
      </c>
      <c r="H504" s="22" t="s">
        <v>59</v>
      </c>
    </row>
    <row r="505" spans="1:8" ht="15" customHeight="1" x14ac:dyDescent="0.15">
      <c r="A505" s="22" t="str">
        <f t="shared" si="7"/>
        <v>108東京0410</v>
      </c>
      <c r="B505" s="19">
        <v>108</v>
      </c>
      <c r="C505" s="19" t="s">
        <v>468</v>
      </c>
      <c r="D505" s="66" t="s">
        <v>203</v>
      </c>
      <c r="E505" s="22" t="s">
        <v>1333</v>
      </c>
      <c r="F505" s="237" t="s">
        <v>144</v>
      </c>
      <c r="G505" s="195" t="s">
        <v>904</v>
      </c>
      <c r="H505" s="22" t="s">
        <v>59</v>
      </c>
    </row>
    <row r="506" spans="1:8" ht="15" customHeight="1" x14ac:dyDescent="0.15">
      <c r="A506" s="22" t="str">
        <f t="shared" si="7"/>
        <v>108東京0618</v>
      </c>
      <c r="B506" s="19">
        <v>108</v>
      </c>
      <c r="C506" s="19" t="s">
        <v>468</v>
      </c>
      <c r="D506" s="66" t="s">
        <v>466</v>
      </c>
      <c r="E506" s="22" t="s">
        <v>1334</v>
      </c>
      <c r="F506" s="237" t="s">
        <v>144</v>
      </c>
      <c r="G506" s="195" t="s">
        <v>1312</v>
      </c>
      <c r="H506" s="22" t="s">
        <v>59</v>
      </c>
    </row>
    <row r="507" spans="1:8" s="17" customFormat="1" ht="15" customHeight="1" x14ac:dyDescent="0.15">
      <c r="A507" s="22" t="str">
        <f t="shared" si="7"/>
        <v>108東京0916</v>
      </c>
      <c r="B507" s="19">
        <v>108</v>
      </c>
      <c r="C507" s="19" t="s">
        <v>468</v>
      </c>
      <c r="D507" s="66" t="s">
        <v>516</v>
      </c>
      <c r="E507" s="22" t="s">
        <v>1335</v>
      </c>
      <c r="F507" s="237" t="s">
        <v>144</v>
      </c>
      <c r="G507" s="195" t="s">
        <v>1247</v>
      </c>
      <c r="H507" s="22" t="s">
        <v>59</v>
      </c>
    </row>
    <row r="508" spans="1:8" ht="15" customHeight="1" x14ac:dyDescent="0.15">
      <c r="A508" s="22" t="str">
        <f t="shared" si="7"/>
        <v>108東京1012</v>
      </c>
      <c r="B508" s="19">
        <v>108</v>
      </c>
      <c r="C508" s="19" t="s">
        <v>468</v>
      </c>
      <c r="D508" s="66" t="s">
        <v>653</v>
      </c>
      <c r="E508" s="22" t="s">
        <v>1336</v>
      </c>
      <c r="F508" s="237" t="s">
        <v>144</v>
      </c>
      <c r="G508" s="195" t="s">
        <v>1337</v>
      </c>
      <c r="H508" s="22" t="s">
        <v>59</v>
      </c>
    </row>
    <row r="509" spans="1:8" ht="15" customHeight="1" x14ac:dyDescent="0.15">
      <c r="A509" s="22" t="str">
        <f t="shared" si="7"/>
        <v>108東京1109</v>
      </c>
      <c r="B509" s="19">
        <v>108</v>
      </c>
      <c r="C509" s="19" t="s">
        <v>468</v>
      </c>
      <c r="D509" s="66" t="s">
        <v>635</v>
      </c>
      <c r="E509" s="22" t="s">
        <v>1338</v>
      </c>
      <c r="F509" s="237" t="s">
        <v>144</v>
      </c>
      <c r="G509" s="195" t="s">
        <v>637</v>
      </c>
      <c r="H509" s="22" t="s">
        <v>59</v>
      </c>
    </row>
    <row r="510" spans="1:8" ht="15" customHeight="1" x14ac:dyDescent="0.15">
      <c r="A510" s="22" t="str">
        <f t="shared" si="7"/>
        <v>108東京0215</v>
      </c>
      <c r="B510" s="19">
        <v>108</v>
      </c>
      <c r="C510" s="19" t="s">
        <v>468</v>
      </c>
      <c r="D510" s="66" t="s">
        <v>164</v>
      </c>
      <c r="E510" s="22" t="s">
        <v>1339</v>
      </c>
      <c r="F510" s="237" t="s">
        <v>144</v>
      </c>
      <c r="G510" s="195" t="s">
        <v>975</v>
      </c>
      <c r="H510" s="22" t="s">
        <v>59</v>
      </c>
    </row>
    <row r="511" spans="1:8" ht="15" customHeight="1" x14ac:dyDescent="0.15">
      <c r="A511" s="22" t="str">
        <f t="shared" si="7"/>
        <v>109大阪0707</v>
      </c>
      <c r="B511" s="19">
        <v>109</v>
      </c>
      <c r="C511" s="19" t="s">
        <v>507</v>
      </c>
      <c r="D511" s="66" t="s">
        <v>479</v>
      </c>
      <c r="E511" s="22" t="s">
        <v>1340</v>
      </c>
      <c r="F511" s="237" t="s">
        <v>145</v>
      </c>
      <c r="G511" s="195" t="s">
        <v>481</v>
      </c>
      <c r="H511" s="22" t="s">
        <v>425</v>
      </c>
    </row>
    <row r="512" spans="1:8" ht="15" customHeight="1" x14ac:dyDescent="0.15">
      <c r="A512" s="22" t="str">
        <f t="shared" si="7"/>
        <v>109大阪0827</v>
      </c>
      <c r="B512" s="19">
        <v>109</v>
      </c>
      <c r="C512" s="19" t="s">
        <v>507</v>
      </c>
      <c r="D512" s="66" t="s">
        <v>296</v>
      </c>
      <c r="E512" s="22" t="s">
        <v>1341</v>
      </c>
      <c r="F512" s="237" t="s">
        <v>145</v>
      </c>
      <c r="G512" s="195" t="s">
        <v>1325</v>
      </c>
      <c r="H512" s="22" t="s">
        <v>425</v>
      </c>
    </row>
    <row r="513" spans="1:8" ht="15" customHeight="1" x14ac:dyDescent="0.15">
      <c r="A513" s="22" t="str">
        <f t="shared" si="7"/>
        <v>109大阪0928</v>
      </c>
      <c r="B513" s="19">
        <v>109</v>
      </c>
      <c r="C513" s="19" t="s">
        <v>507</v>
      </c>
      <c r="D513" s="66" t="s">
        <v>1342</v>
      </c>
      <c r="E513" s="22" t="s">
        <v>1343</v>
      </c>
      <c r="F513" s="237" t="s">
        <v>145</v>
      </c>
      <c r="G513" s="195" t="s">
        <v>1344</v>
      </c>
      <c r="H513" s="22" t="s">
        <v>425</v>
      </c>
    </row>
    <row r="514" spans="1:8" ht="15" customHeight="1" x14ac:dyDescent="0.15">
      <c r="A514" s="22" t="str">
        <f t="shared" si="7"/>
        <v>109大阪1105</v>
      </c>
      <c r="B514" s="19">
        <v>109</v>
      </c>
      <c r="C514" s="19" t="s">
        <v>507</v>
      </c>
      <c r="D514" s="66" t="s">
        <v>288</v>
      </c>
      <c r="E514" s="22" t="s">
        <v>1345</v>
      </c>
      <c r="F514" s="237" t="s">
        <v>145</v>
      </c>
      <c r="G514" s="195" t="s">
        <v>626</v>
      </c>
      <c r="H514" s="22" t="s">
        <v>425</v>
      </c>
    </row>
    <row r="515" spans="1:8" ht="15" customHeight="1" x14ac:dyDescent="0.15">
      <c r="A515" s="22" t="str">
        <f t="shared" si="7"/>
        <v>109大阪1201</v>
      </c>
      <c r="B515" s="19">
        <v>109</v>
      </c>
      <c r="C515" s="19" t="s">
        <v>507</v>
      </c>
      <c r="D515" s="66" t="s">
        <v>1104</v>
      </c>
      <c r="E515" s="22" t="s">
        <v>1346</v>
      </c>
      <c r="F515" s="237" t="s">
        <v>145</v>
      </c>
      <c r="G515" s="195" t="s">
        <v>1347</v>
      </c>
      <c r="H515" s="22" t="s">
        <v>425</v>
      </c>
    </row>
    <row r="516" spans="1:8" ht="15" customHeight="1" x14ac:dyDescent="0.15">
      <c r="A516" s="22" t="str">
        <f t="shared" si="7"/>
        <v>109大阪0126</v>
      </c>
      <c r="B516" s="19">
        <v>109</v>
      </c>
      <c r="C516" s="19" t="s">
        <v>507</v>
      </c>
      <c r="D516" s="66" t="s">
        <v>609</v>
      </c>
      <c r="E516" s="22" t="s">
        <v>1348</v>
      </c>
      <c r="F516" s="237" t="s">
        <v>145</v>
      </c>
      <c r="G516" s="195" t="s">
        <v>611</v>
      </c>
      <c r="H516" s="22" t="s">
        <v>425</v>
      </c>
    </row>
    <row r="517" spans="1:8" ht="15" customHeight="1" x14ac:dyDescent="0.15">
      <c r="A517" s="22" t="str">
        <f t="shared" si="7"/>
        <v>109大阪0225</v>
      </c>
      <c r="B517" s="19">
        <v>109</v>
      </c>
      <c r="C517" s="19" t="s">
        <v>507</v>
      </c>
      <c r="D517" s="66" t="s">
        <v>277</v>
      </c>
      <c r="E517" s="22" t="s">
        <v>1349</v>
      </c>
      <c r="F517" s="237" t="s">
        <v>145</v>
      </c>
      <c r="G517" s="195" t="s">
        <v>690</v>
      </c>
      <c r="H517" s="22" t="s">
        <v>425</v>
      </c>
    </row>
    <row r="518" spans="1:8" s="17" customFormat="1" ht="15" customHeight="1" x14ac:dyDescent="0.15">
      <c r="A518" s="22" t="str">
        <f t="shared" si="7"/>
        <v>109東京0609</v>
      </c>
      <c r="B518" s="19">
        <v>109</v>
      </c>
      <c r="C518" s="19" t="s">
        <v>468</v>
      </c>
      <c r="D518" s="66" t="s">
        <v>1001</v>
      </c>
      <c r="E518" s="22" t="s">
        <v>1350</v>
      </c>
      <c r="F518" s="237" t="s">
        <v>145</v>
      </c>
      <c r="G518" s="195" t="s">
        <v>1351</v>
      </c>
      <c r="H518" s="22" t="s">
        <v>59</v>
      </c>
    </row>
    <row r="519" spans="1:8" s="17" customFormat="1" ht="15" customHeight="1" x14ac:dyDescent="0.15">
      <c r="A519" s="22" t="str">
        <f t="shared" ref="A519:A582" si="8">CONCATENATE(B519,C519,D519)</f>
        <v>109東京0714</v>
      </c>
      <c r="B519" s="19">
        <v>109</v>
      </c>
      <c r="C519" s="19" t="s">
        <v>468</v>
      </c>
      <c r="D519" s="66" t="s">
        <v>620</v>
      </c>
      <c r="E519" s="22" t="s">
        <v>1352</v>
      </c>
      <c r="F519" s="237" t="s">
        <v>145</v>
      </c>
      <c r="G519" s="195" t="s">
        <v>622</v>
      </c>
      <c r="H519" s="22" t="s">
        <v>59</v>
      </c>
    </row>
    <row r="520" spans="1:8" s="17" customFormat="1" ht="15" customHeight="1" x14ac:dyDescent="0.15">
      <c r="A520" s="22" t="str">
        <f t="shared" si="8"/>
        <v>109東京0818</v>
      </c>
      <c r="B520" s="19">
        <v>109</v>
      </c>
      <c r="C520" s="19" t="s">
        <v>468</v>
      </c>
      <c r="D520" s="66" t="s">
        <v>944</v>
      </c>
      <c r="E520" s="22" t="s">
        <v>1353</v>
      </c>
      <c r="F520" s="237" t="s">
        <v>145</v>
      </c>
      <c r="G520" s="195" t="s">
        <v>946</v>
      </c>
      <c r="H520" s="22" t="s">
        <v>59</v>
      </c>
    </row>
    <row r="521" spans="1:8" s="17" customFormat="1" ht="15" customHeight="1" x14ac:dyDescent="0.15">
      <c r="A521" s="22" t="str">
        <f t="shared" si="8"/>
        <v>109東京0910</v>
      </c>
      <c r="B521" s="19">
        <v>109</v>
      </c>
      <c r="C521" s="19" t="s">
        <v>468</v>
      </c>
      <c r="D521" s="66" t="s">
        <v>294</v>
      </c>
      <c r="E521" s="22" t="s">
        <v>1354</v>
      </c>
      <c r="F521" s="237" t="s">
        <v>145</v>
      </c>
      <c r="G521" s="195" t="s">
        <v>540</v>
      </c>
      <c r="H521" s="22" t="s">
        <v>59</v>
      </c>
    </row>
    <row r="522" spans="1:8" ht="15" customHeight="1" x14ac:dyDescent="0.15">
      <c r="A522" s="22" t="str">
        <f t="shared" si="8"/>
        <v>109東京1022</v>
      </c>
      <c r="B522" s="19">
        <v>109</v>
      </c>
      <c r="C522" s="19" t="s">
        <v>468</v>
      </c>
      <c r="D522" s="66" t="s">
        <v>788</v>
      </c>
      <c r="E522" s="22" t="s">
        <v>1355</v>
      </c>
      <c r="F522" s="237" t="s">
        <v>145</v>
      </c>
      <c r="G522" s="195" t="s">
        <v>1047</v>
      </c>
      <c r="H522" s="22" t="s">
        <v>59</v>
      </c>
    </row>
    <row r="523" spans="1:8" ht="15" customHeight="1" x14ac:dyDescent="0.15">
      <c r="A523" s="22" t="str">
        <f t="shared" si="8"/>
        <v>109東京1116</v>
      </c>
      <c r="B523" s="19">
        <v>109</v>
      </c>
      <c r="C523" s="19" t="s">
        <v>468</v>
      </c>
      <c r="D523" s="66" t="s">
        <v>685</v>
      </c>
      <c r="E523" s="22" t="s">
        <v>1356</v>
      </c>
      <c r="F523" s="237" t="s">
        <v>145</v>
      </c>
      <c r="G523" s="195" t="s">
        <v>687</v>
      </c>
      <c r="H523" s="22" t="s">
        <v>59</v>
      </c>
    </row>
    <row r="524" spans="1:8" ht="15" customHeight="1" x14ac:dyDescent="0.15">
      <c r="A524" s="22" t="str">
        <f t="shared" si="8"/>
        <v>109東京1210</v>
      </c>
      <c r="B524" s="19">
        <v>109</v>
      </c>
      <c r="C524" s="19" t="s">
        <v>468</v>
      </c>
      <c r="D524" s="66" t="s">
        <v>282</v>
      </c>
      <c r="E524" s="22" t="s">
        <v>1357</v>
      </c>
      <c r="F524" s="237" t="s">
        <v>145</v>
      </c>
      <c r="G524" s="195" t="s">
        <v>721</v>
      </c>
      <c r="H524" s="22" t="s">
        <v>59</v>
      </c>
    </row>
    <row r="525" spans="1:8" ht="15" customHeight="1" x14ac:dyDescent="0.15">
      <c r="A525" s="22" t="str">
        <f t="shared" si="8"/>
        <v>109東京0118</v>
      </c>
      <c r="B525" s="19">
        <v>109</v>
      </c>
      <c r="C525" s="19" t="s">
        <v>468</v>
      </c>
      <c r="D525" s="66" t="s">
        <v>598</v>
      </c>
      <c r="E525" s="22" t="s">
        <v>1358</v>
      </c>
      <c r="F525" s="237" t="s">
        <v>145</v>
      </c>
      <c r="G525" s="195" t="s">
        <v>1137</v>
      </c>
      <c r="H525" s="22" t="s">
        <v>59</v>
      </c>
    </row>
    <row r="526" spans="1:8" ht="15" customHeight="1" x14ac:dyDescent="0.15">
      <c r="A526" s="22" t="str">
        <f t="shared" si="8"/>
        <v>109東京0308</v>
      </c>
      <c r="B526" s="19">
        <v>109</v>
      </c>
      <c r="C526" s="19" t="s">
        <v>468</v>
      </c>
      <c r="D526" s="66" t="s">
        <v>938</v>
      </c>
      <c r="E526" s="22" t="s">
        <v>1359</v>
      </c>
      <c r="F526" s="237" t="s">
        <v>145</v>
      </c>
      <c r="G526" s="195" t="s">
        <v>940</v>
      </c>
      <c r="H526" s="22" t="s">
        <v>59</v>
      </c>
    </row>
    <row r="527" spans="1:8" ht="15" customHeight="1" x14ac:dyDescent="0.15">
      <c r="A527" s="22" t="str">
        <f t="shared" si="8"/>
        <v>110大阪0917</v>
      </c>
      <c r="B527" s="19">
        <v>110</v>
      </c>
      <c r="C527" s="19" t="s">
        <v>507</v>
      </c>
      <c r="D527" s="66" t="s">
        <v>452</v>
      </c>
      <c r="E527" s="22" t="s">
        <v>1360</v>
      </c>
      <c r="F527" s="237" t="s">
        <v>36</v>
      </c>
      <c r="G527" s="195" t="s">
        <v>485</v>
      </c>
      <c r="H527" s="22" t="s">
        <v>425</v>
      </c>
    </row>
    <row r="528" spans="1:8" ht="15" customHeight="1" x14ac:dyDescent="0.15">
      <c r="A528" s="22" t="str">
        <f t="shared" si="8"/>
        <v>110大阪0128</v>
      </c>
      <c r="B528" s="19">
        <v>110</v>
      </c>
      <c r="C528" s="19" t="s">
        <v>507</v>
      </c>
      <c r="D528" s="66" t="s">
        <v>280</v>
      </c>
      <c r="E528" s="22" t="s">
        <v>1361</v>
      </c>
      <c r="F528" s="237" t="s">
        <v>36</v>
      </c>
      <c r="G528" s="195" t="s">
        <v>1062</v>
      </c>
      <c r="H528" s="22" t="s">
        <v>425</v>
      </c>
    </row>
    <row r="529" spans="1:8" ht="15" customHeight="1" x14ac:dyDescent="0.15">
      <c r="A529" s="22" t="str">
        <f t="shared" si="8"/>
        <v>110東京0623</v>
      </c>
      <c r="B529" s="19">
        <v>110</v>
      </c>
      <c r="C529" s="19" t="s">
        <v>468</v>
      </c>
      <c r="D529" s="66" t="s">
        <v>1362</v>
      </c>
      <c r="E529" s="22" t="s">
        <v>1363</v>
      </c>
      <c r="F529" s="237" t="s">
        <v>36</v>
      </c>
      <c r="G529" s="195" t="s">
        <v>1364</v>
      </c>
      <c r="H529" s="22" t="s">
        <v>59</v>
      </c>
    </row>
    <row r="530" spans="1:8" ht="15" customHeight="1" x14ac:dyDescent="0.15">
      <c r="A530" s="22" t="str">
        <f t="shared" si="8"/>
        <v>110東京0716</v>
      </c>
      <c r="B530" s="19">
        <v>110</v>
      </c>
      <c r="C530" s="19" t="s">
        <v>468</v>
      </c>
      <c r="D530" s="66" t="s">
        <v>422</v>
      </c>
      <c r="E530" s="22" t="s">
        <v>1365</v>
      </c>
      <c r="F530" s="237" t="s">
        <v>36</v>
      </c>
      <c r="G530" s="195" t="s">
        <v>965</v>
      </c>
      <c r="H530" s="22" t="s">
        <v>59</v>
      </c>
    </row>
    <row r="531" spans="1:8" ht="15" customHeight="1" x14ac:dyDescent="0.15">
      <c r="A531" s="22" t="str">
        <f t="shared" si="8"/>
        <v>110東京0820</v>
      </c>
      <c r="B531" s="19">
        <v>110</v>
      </c>
      <c r="C531" s="19" t="s">
        <v>468</v>
      </c>
      <c r="D531" s="66" t="s">
        <v>459</v>
      </c>
      <c r="E531" s="22" t="s">
        <v>1366</v>
      </c>
      <c r="F531" s="237" t="s">
        <v>36</v>
      </c>
      <c r="G531" s="195" t="s">
        <v>714</v>
      </c>
      <c r="H531" s="22" t="s">
        <v>59</v>
      </c>
    </row>
    <row r="532" spans="1:8" ht="15" customHeight="1" x14ac:dyDescent="0.15">
      <c r="A532" s="22" t="str">
        <f t="shared" si="8"/>
        <v>110東京1015</v>
      </c>
      <c r="B532" s="19">
        <v>110</v>
      </c>
      <c r="C532" s="19" t="s">
        <v>468</v>
      </c>
      <c r="D532" s="66" t="s">
        <v>290</v>
      </c>
      <c r="E532" s="22" t="s">
        <v>1367</v>
      </c>
      <c r="F532" s="237" t="s">
        <v>36</v>
      </c>
      <c r="G532" s="195" t="s">
        <v>497</v>
      </c>
      <c r="H532" s="22" t="s">
        <v>59</v>
      </c>
    </row>
    <row r="533" spans="1:8" ht="15" customHeight="1" x14ac:dyDescent="0.15">
      <c r="A533" s="22" t="str">
        <f t="shared" si="8"/>
        <v>110東京1124</v>
      </c>
      <c r="B533" s="19">
        <v>110</v>
      </c>
      <c r="C533" s="19" t="s">
        <v>468</v>
      </c>
      <c r="D533" s="66" t="s">
        <v>490</v>
      </c>
      <c r="E533" s="22" t="s">
        <v>1368</v>
      </c>
      <c r="F533" s="237" t="s">
        <v>36</v>
      </c>
      <c r="G533" s="195" t="s">
        <v>493</v>
      </c>
      <c r="H533" s="22" t="s">
        <v>59</v>
      </c>
    </row>
    <row r="534" spans="1:8" ht="15" customHeight="1" x14ac:dyDescent="0.15">
      <c r="A534" s="22" t="str">
        <f t="shared" si="8"/>
        <v>110東京0202</v>
      </c>
      <c r="B534" s="19">
        <v>110</v>
      </c>
      <c r="C534" s="19" t="s">
        <v>468</v>
      </c>
      <c r="D534" s="66" t="s">
        <v>1139</v>
      </c>
      <c r="E534" s="22" t="s">
        <v>1369</v>
      </c>
      <c r="F534" s="237" t="s">
        <v>36</v>
      </c>
      <c r="G534" s="195" t="s">
        <v>1222</v>
      </c>
      <c r="H534" s="22" t="s">
        <v>59</v>
      </c>
    </row>
    <row r="535" spans="1:8" ht="15" customHeight="1" x14ac:dyDescent="0.15">
      <c r="A535" s="22" t="str">
        <f t="shared" si="8"/>
        <v>110東京0304</v>
      </c>
      <c r="B535" s="19">
        <v>110</v>
      </c>
      <c r="C535" s="19" t="s">
        <v>468</v>
      </c>
      <c r="D535" s="66" t="s">
        <v>276</v>
      </c>
      <c r="E535" s="22" t="s">
        <v>1370</v>
      </c>
      <c r="F535" s="237" t="s">
        <v>36</v>
      </c>
      <c r="G535" s="195" t="s">
        <v>495</v>
      </c>
      <c r="H535" s="22" t="s">
        <v>59</v>
      </c>
    </row>
    <row r="536" spans="1:8" ht="15" customHeight="1" x14ac:dyDescent="0.15">
      <c r="A536" s="22" t="str">
        <f t="shared" si="8"/>
        <v>111東京0825</v>
      </c>
      <c r="B536" s="19">
        <v>111</v>
      </c>
      <c r="C536" s="19" t="s">
        <v>468</v>
      </c>
      <c r="D536" s="66" t="s">
        <v>632</v>
      </c>
      <c r="E536" s="22" t="s">
        <v>1371</v>
      </c>
      <c r="F536" s="237" t="s">
        <v>62</v>
      </c>
      <c r="G536" s="195" t="s">
        <v>634</v>
      </c>
      <c r="H536" s="22" t="s">
        <v>59</v>
      </c>
    </row>
    <row r="537" spans="1:8" ht="15" customHeight="1" x14ac:dyDescent="0.15">
      <c r="A537" s="22" t="str">
        <f t="shared" si="8"/>
        <v>111東京1029</v>
      </c>
      <c r="B537" s="19">
        <v>111</v>
      </c>
      <c r="C537" s="19" t="s">
        <v>468</v>
      </c>
      <c r="D537" s="66" t="s">
        <v>289</v>
      </c>
      <c r="E537" s="22" t="s">
        <v>1372</v>
      </c>
      <c r="F537" s="237" t="s">
        <v>62</v>
      </c>
      <c r="G537" s="195" t="s">
        <v>1077</v>
      </c>
      <c r="H537" s="22" t="s">
        <v>59</v>
      </c>
    </row>
    <row r="538" spans="1:8" ht="15" customHeight="1" x14ac:dyDescent="0.15">
      <c r="A538" s="22" t="str">
        <f t="shared" si="8"/>
        <v>112東京0622</v>
      </c>
      <c r="B538" s="19">
        <v>112</v>
      </c>
      <c r="C538" s="19" t="s">
        <v>468</v>
      </c>
      <c r="D538" s="66" t="s">
        <v>1034</v>
      </c>
      <c r="E538" s="22" t="s">
        <v>1373</v>
      </c>
      <c r="F538" s="237" t="s">
        <v>47</v>
      </c>
      <c r="G538" s="195" t="s">
        <v>1199</v>
      </c>
      <c r="H538" s="22" t="s">
        <v>59</v>
      </c>
    </row>
    <row r="539" spans="1:8" ht="15" customHeight="1" x14ac:dyDescent="0.15">
      <c r="A539" s="22" t="str">
        <f t="shared" si="8"/>
        <v>112東京0826</v>
      </c>
      <c r="B539" s="19">
        <v>112</v>
      </c>
      <c r="C539" s="19" t="s">
        <v>468</v>
      </c>
      <c r="D539" s="66" t="s">
        <v>449</v>
      </c>
      <c r="E539" s="22" t="s">
        <v>1374</v>
      </c>
      <c r="F539" s="237" t="s">
        <v>47</v>
      </c>
      <c r="G539" s="195" t="s">
        <v>950</v>
      </c>
      <c r="H539" s="22" t="s">
        <v>59</v>
      </c>
    </row>
    <row r="540" spans="1:8" ht="15" customHeight="1" x14ac:dyDescent="0.15">
      <c r="A540" s="22" t="str">
        <f t="shared" si="8"/>
        <v>112東京1001</v>
      </c>
      <c r="B540" s="19">
        <v>112</v>
      </c>
      <c r="C540" s="19" t="s">
        <v>468</v>
      </c>
      <c r="D540" s="66" t="s">
        <v>292</v>
      </c>
      <c r="E540" s="22" t="s">
        <v>1375</v>
      </c>
      <c r="F540" s="237" t="s">
        <v>47</v>
      </c>
      <c r="G540" s="195" t="s">
        <v>732</v>
      </c>
      <c r="H540" s="22" t="s">
        <v>59</v>
      </c>
    </row>
    <row r="541" spans="1:8" ht="15" customHeight="1" x14ac:dyDescent="0.15">
      <c r="A541" s="22" t="str">
        <f t="shared" si="8"/>
        <v>112東京1112</v>
      </c>
      <c r="B541" s="19">
        <v>112</v>
      </c>
      <c r="C541" s="19" t="s">
        <v>468</v>
      </c>
      <c r="D541" s="66" t="s">
        <v>287</v>
      </c>
      <c r="E541" s="22" t="s">
        <v>1376</v>
      </c>
      <c r="F541" s="237" t="s">
        <v>47</v>
      </c>
      <c r="G541" s="195" t="s">
        <v>534</v>
      </c>
      <c r="H541" s="22" t="s">
        <v>59</v>
      </c>
    </row>
    <row r="542" spans="1:8" ht="15" customHeight="1" x14ac:dyDescent="0.15">
      <c r="A542" s="22" t="str">
        <f t="shared" si="8"/>
        <v>112東京0121</v>
      </c>
      <c r="B542" s="19">
        <v>112</v>
      </c>
      <c r="C542" s="19" t="s">
        <v>468</v>
      </c>
      <c r="D542" s="66" t="s">
        <v>281</v>
      </c>
      <c r="E542" s="22" t="s">
        <v>1377</v>
      </c>
      <c r="F542" s="237" t="s">
        <v>47</v>
      </c>
      <c r="G542" s="195" t="s">
        <v>506</v>
      </c>
      <c r="H542" s="22" t="s">
        <v>59</v>
      </c>
    </row>
    <row r="543" spans="1:8" ht="15" customHeight="1" x14ac:dyDescent="0.15">
      <c r="A543" s="22" t="str">
        <f t="shared" si="8"/>
        <v>112東京0308</v>
      </c>
      <c r="B543" s="19">
        <v>112</v>
      </c>
      <c r="C543" s="19" t="s">
        <v>468</v>
      </c>
      <c r="D543" s="66" t="s">
        <v>938</v>
      </c>
      <c r="E543" s="22" t="s">
        <v>1378</v>
      </c>
      <c r="F543" s="237" t="s">
        <v>47</v>
      </c>
      <c r="G543" s="195" t="s">
        <v>940</v>
      </c>
      <c r="H543" s="22" t="s">
        <v>59</v>
      </c>
    </row>
    <row r="544" spans="1:8" ht="15" customHeight="1" x14ac:dyDescent="0.15">
      <c r="A544" s="22" t="str">
        <f t="shared" si="8"/>
        <v>113東京1021</v>
      </c>
      <c r="B544" s="19">
        <v>113</v>
      </c>
      <c r="C544" s="19" t="s">
        <v>468</v>
      </c>
      <c r="D544" s="66" t="s">
        <v>552</v>
      </c>
      <c r="E544" s="22" t="s">
        <v>1379</v>
      </c>
      <c r="F544" s="237" t="s">
        <v>1380</v>
      </c>
      <c r="G544" s="195" t="s">
        <v>1318</v>
      </c>
      <c r="H544" s="22" t="s">
        <v>59</v>
      </c>
    </row>
    <row r="545" spans="1:8" ht="15" customHeight="1" x14ac:dyDescent="0.15">
      <c r="A545" s="22" t="str">
        <f t="shared" si="8"/>
        <v>113東京0303</v>
      </c>
      <c r="B545" s="19">
        <v>113</v>
      </c>
      <c r="C545" s="19" t="s">
        <v>468</v>
      </c>
      <c r="D545" s="66" t="s">
        <v>444</v>
      </c>
      <c r="E545" s="22" t="s">
        <v>1381</v>
      </c>
      <c r="F545" s="237" t="s">
        <v>1380</v>
      </c>
      <c r="G545" s="195" t="s">
        <v>1038</v>
      </c>
      <c r="H545" s="22" t="s">
        <v>59</v>
      </c>
    </row>
    <row r="546" spans="1:8" ht="15" customHeight="1" x14ac:dyDescent="0.15">
      <c r="A546" s="22" t="str">
        <f t="shared" si="8"/>
        <v>114大阪0622</v>
      </c>
      <c r="B546" s="19">
        <v>114</v>
      </c>
      <c r="C546" s="19" t="s">
        <v>507</v>
      </c>
      <c r="D546" s="66" t="s">
        <v>1034</v>
      </c>
      <c r="E546" s="22" t="s">
        <v>1382</v>
      </c>
      <c r="F546" s="237" t="s">
        <v>146</v>
      </c>
      <c r="G546" s="195" t="s">
        <v>1199</v>
      </c>
      <c r="H546" s="22" t="s">
        <v>425</v>
      </c>
    </row>
    <row r="547" spans="1:8" ht="15" customHeight="1" x14ac:dyDescent="0.15">
      <c r="A547" s="22" t="str">
        <f t="shared" si="8"/>
        <v>114大阪1119</v>
      </c>
      <c r="B547" s="19">
        <v>114</v>
      </c>
      <c r="C547" s="19" t="s">
        <v>507</v>
      </c>
      <c r="D547" s="66" t="s">
        <v>286</v>
      </c>
      <c r="E547" s="22" t="s">
        <v>1383</v>
      </c>
      <c r="F547" s="237" t="s">
        <v>146</v>
      </c>
      <c r="G547" s="195" t="s">
        <v>915</v>
      </c>
      <c r="H547" s="22" t="s">
        <v>425</v>
      </c>
    </row>
    <row r="548" spans="1:8" ht="15" customHeight="1" x14ac:dyDescent="0.15">
      <c r="A548" s="22" t="str">
        <f t="shared" si="8"/>
        <v>114大阪0304</v>
      </c>
      <c r="B548" s="19">
        <v>114</v>
      </c>
      <c r="C548" s="19" t="s">
        <v>507</v>
      </c>
      <c r="D548" s="66" t="s">
        <v>276</v>
      </c>
      <c r="E548" s="22" t="s">
        <v>1384</v>
      </c>
      <c r="F548" s="237" t="s">
        <v>146</v>
      </c>
      <c r="G548" s="195" t="s">
        <v>495</v>
      </c>
      <c r="H548" s="22" t="s">
        <v>425</v>
      </c>
    </row>
    <row r="549" spans="1:8" ht="15" customHeight="1" x14ac:dyDescent="0.15">
      <c r="A549" s="22" t="str">
        <f t="shared" si="8"/>
        <v>114東京0617</v>
      </c>
      <c r="B549" s="19">
        <v>114</v>
      </c>
      <c r="C549" s="19" t="s">
        <v>468</v>
      </c>
      <c r="D549" s="66" t="s">
        <v>676</v>
      </c>
      <c r="E549" s="22" t="s">
        <v>1385</v>
      </c>
      <c r="F549" s="237" t="s">
        <v>146</v>
      </c>
      <c r="G549" s="195" t="s">
        <v>678</v>
      </c>
      <c r="H549" s="22" t="s">
        <v>59</v>
      </c>
    </row>
    <row r="550" spans="1:8" ht="15" customHeight="1" x14ac:dyDescent="0.15">
      <c r="A550" s="22" t="str">
        <f t="shared" si="8"/>
        <v>114東京0903</v>
      </c>
      <c r="B550" s="19">
        <v>114</v>
      </c>
      <c r="C550" s="19" t="s">
        <v>468</v>
      </c>
      <c r="D550" s="66" t="s">
        <v>295</v>
      </c>
      <c r="E550" s="22" t="s">
        <v>1386</v>
      </c>
      <c r="F550" s="237" t="s">
        <v>146</v>
      </c>
      <c r="G550" s="195" t="s">
        <v>532</v>
      </c>
      <c r="H550" s="22" t="s">
        <v>59</v>
      </c>
    </row>
    <row r="551" spans="1:8" ht="15" customHeight="1" x14ac:dyDescent="0.15">
      <c r="A551" s="22" t="str">
        <f t="shared" si="8"/>
        <v>114東京1104</v>
      </c>
      <c r="B551" s="19">
        <v>114</v>
      </c>
      <c r="C551" s="19" t="s">
        <v>468</v>
      </c>
      <c r="D551" s="66" t="s">
        <v>601</v>
      </c>
      <c r="E551" s="22" t="s">
        <v>1387</v>
      </c>
      <c r="F551" s="237" t="s">
        <v>146</v>
      </c>
      <c r="G551" s="195" t="s">
        <v>746</v>
      </c>
      <c r="H551" s="22" t="s">
        <v>59</v>
      </c>
    </row>
    <row r="552" spans="1:8" ht="15" customHeight="1" x14ac:dyDescent="0.15">
      <c r="A552" s="22" t="str">
        <f t="shared" si="8"/>
        <v>114東京1203</v>
      </c>
      <c r="B552" s="19">
        <v>114</v>
      </c>
      <c r="C552" s="19" t="s">
        <v>468</v>
      </c>
      <c r="D552" s="66" t="s">
        <v>283</v>
      </c>
      <c r="E552" s="22" t="s">
        <v>1388</v>
      </c>
      <c r="F552" s="237" t="s">
        <v>146</v>
      </c>
      <c r="G552" s="195" t="s">
        <v>483</v>
      </c>
      <c r="H552" s="22" t="s">
        <v>59</v>
      </c>
    </row>
    <row r="553" spans="1:8" ht="15" customHeight="1" x14ac:dyDescent="0.15">
      <c r="A553" s="22" t="str">
        <f t="shared" si="8"/>
        <v>114東京0301</v>
      </c>
      <c r="B553" s="19">
        <v>114</v>
      </c>
      <c r="C553" s="19" t="s">
        <v>468</v>
      </c>
      <c r="D553" s="66" t="s">
        <v>752</v>
      </c>
      <c r="E553" s="22" t="s">
        <v>1389</v>
      </c>
      <c r="F553" s="237" t="s">
        <v>146</v>
      </c>
      <c r="G553" s="195" t="s">
        <v>754</v>
      </c>
      <c r="H553" s="22" t="s">
        <v>59</v>
      </c>
    </row>
    <row r="554" spans="1:8" ht="15" customHeight="1" x14ac:dyDescent="0.15">
      <c r="A554" s="22" t="str">
        <f t="shared" si="8"/>
        <v>115名古屋0908</v>
      </c>
      <c r="B554" s="19">
        <v>115</v>
      </c>
      <c r="C554" s="19" t="s">
        <v>551</v>
      </c>
      <c r="D554" s="66" t="s">
        <v>830</v>
      </c>
      <c r="E554" s="22" t="s">
        <v>1390</v>
      </c>
      <c r="F554" s="237" t="s">
        <v>213</v>
      </c>
      <c r="G554" s="195" t="s">
        <v>1058</v>
      </c>
      <c r="H554" s="22" t="s">
        <v>274</v>
      </c>
    </row>
    <row r="555" spans="1:8" ht="15" customHeight="1" x14ac:dyDescent="0.15">
      <c r="A555" s="22" t="str">
        <f t="shared" si="8"/>
        <v>115東京0911</v>
      </c>
      <c r="B555" s="19">
        <v>115</v>
      </c>
      <c r="C555" s="19" t="s">
        <v>468</v>
      </c>
      <c r="D555" s="66" t="s">
        <v>192</v>
      </c>
      <c r="E555" s="22" t="s">
        <v>1391</v>
      </c>
      <c r="F555" s="237" t="s">
        <v>213</v>
      </c>
      <c r="G555" s="195" t="s">
        <v>1111</v>
      </c>
      <c r="H555" s="22" t="s">
        <v>59</v>
      </c>
    </row>
    <row r="556" spans="1:8" ht="15" customHeight="1" x14ac:dyDescent="0.15">
      <c r="A556" s="22" t="str">
        <f t="shared" si="8"/>
        <v>115東京1116</v>
      </c>
      <c r="B556" s="19">
        <v>115</v>
      </c>
      <c r="C556" s="19" t="s">
        <v>468</v>
      </c>
      <c r="D556" s="66" t="s">
        <v>685</v>
      </c>
      <c r="E556" s="22" t="s">
        <v>1392</v>
      </c>
      <c r="F556" s="237" t="s">
        <v>213</v>
      </c>
      <c r="G556" s="195" t="s">
        <v>1192</v>
      </c>
      <c r="H556" s="22" t="s">
        <v>59</v>
      </c>
    </row>
    <row r="557" spans="1:8" ht="15" customHeight="1" x14ac:dyDescent="0.15">
      <c r="A557" s="22" t="str">
        <f t="shared" si="8"/>
        <v>115東京0303</v>
      </c>
      <c r="B557" s="19">
        <v>115</v>
      </c>
      <c r="C557" s="19" t="s">
        <v>468</v>
      </c>
      <c r="D557" s="66" t="s">
        <v>444</v>
      </c>
      <c r="E557" s="22" t="s">
        <v>1393</v>
      </c>
      <c r="F557" s="237" t="s">
        <v>213</v>
      </c>
      <c r="G557" s="195" t="s">
        <v>1038</v>
      </c>
      <c r="H557" s="22" t="s">
        <v>59</v>
      </c>
    </row>
    <row r="558" spans="1:8" ht="15" customHeight="1" x14ac:dyDescent="0.15">
      <c r="A558" s="22" t="str">
        <f t="shared" si="8"/>
        <v>116名古屋0911</v>
      </c>
      <c r="B558" s="19">
        <v>116</v>
      </c>
      <c r="C558" s="19" t="s">
        <v>551</v>
      </c>
      <c r="D558" s="66" t="s">
        <v>192</v>
      </c>
      <c r="E558" s="22" t="s">
        <v>1394</v>
      </c>
      <c r="F558" s="237" t="s">
        <v>147</v>
      </c>
      <c r="G558" s="195" t="s">
        <v>1111</v>
      </c>
      <c r="H558" s="22" t="s">
        <v>274</v>
      </c>
    </row>
    <row r="559" spans="1:8" ht="15" customHeight="1" x14ac:dyDescent="0.15">
      <c r="A559" s="22" t="str">
        <f t="shared" si="8"/>
        <v>116名古屋1201</v>
      </c>
      <c r="B559" s="19">
        <v>116</v>
      </c>
      <c r="C559" s="19" t="s">
        <v>551</v>
      </c>
      <c r="D559" s="66" t="s">
        <v>1104</v>
      </c>
      <c r="E559" s="22" t="s">
        <v>1395</v>
      </c>
      <c r="F559" s="237" t="s">
        <v>147</v>
      </c>
      <c r="G559" s="195" t="s">
        <v>1106</v>
      </c>
      <c r="H559" s="22" t="s">
        <v>274</v>
      </c>
    </row>
    <row r="560" spans="1:8" ht="15" customHeight="1" x14ac:dyDescent="0.15">
      <c r="A560" s="22" t="str">
        <f t="shared" si="8"/>
        <v>116大阪0609</v>
      </c>
      <c r="B560" s="19">
        <v>116</v>
      </c>
      <c r="C560" s="19" t="s">
        <v>507</v>
      </c>
      <c r="D560" s="66" t="s">
        <v>1001</v>
      </c>
      <c r="E560" s="22" t="s">
        <v>1396</v>
      </c>
      <c r="F560" s="237" t="s">
        <v>147</v>
      </c>
      <c r="G560" s="195" t="s">
        <v>1003</v>
      </c>
      <c r="H560" s="22" t="s">
        <v>425</v>
      </c>
    </row>
    <row r="561" spans="1:8" ht="15" customHeight="1" x14ac:dyDescent="0.15">
      <c r="A561" s="22" t="str">
        <f t="shared" si="8"/>
        <v>116大阪0225</v>
      </c>
      <c r="B561" s="19">
        <v>116</v>
      </c>
      <c r="C561" s="19" t="s">
        <v>507</v>
      </c>
      <c r="D561" s="66" t="s">
        <v>277</v>
      </c>
      <c r="E561" s="22" t="s">
        <v>1397</v>
      </c>
      <c r="F561" s="237" t="s">
        <v>147</v>
      </c>
      <c r="G561" s="195" t="s">
        <v>810</v>
      </c>
      <c r="H561" s="22" t="s">
        <v>425</v>
      </c>
    </row>
    <row r="562" spans="1:8" ht="15" customHeight="1" x14ac:dyDescent="0.15">
      <c r="A562" s="22" t="str">
        <f t="shared" si="8"/>
        <v>116東京0525</v>
      </c>
      <c r="B562" s="19">
        <v>116</v>
      </c>
      <c r="C562" s="19" t="s">
        <v>468</v>
      </c>
      <c r="D562" s="66" t="s">
        <v>1398</v>
      </c>
      <c r="E562" s="22" t="s">
        <v>1399</v>
      </c>
      <c r="F562" s="237" t="s">
        <v>147</v>
      </c>
      <c r="G562" s="195" t="s">
        <v>1400</v>
      </c>
      <c r="H562" s="22" t="s">
        <v>59</v>
      </c>
    </row>
    <row r="563" spans="1:8" ht="15" customHeight="1" x14ac:dyDescent="0.15">
      <c r="A563" s="22" t="str">
        <f t="shared" si="8"/>
        <v>116東京0622</v>
      </c>
      <c r="B563" s="19">
        <v>116</v>
      </c>
      <c r="C563" s="19" t="s">
        <v>468</v>
      </c>
      <c r="D563" s="66" t="s">
        <v>1034</v>
      </c>
      <c r="E563" s="22" t="s">
        <v>1401</v>
      </c>
      <c r="F563" s="237" t="s">
        <v>147</v>
      </c>
      <c r="G563" s="195" t="s">
        <v>1036</v>
      </c>
      <c r="H563" s="22" t="s">
        <v>59</v>
      </c>
    </row>
    <row r="564" spans="1:8" ht="15" customHeight="1" x14ac:dyDescent="0.15">
      <c r="A564" s="22" t="str">
        <f t="shared" si="8"/>
        <v>116東京0824</v>
      </c>
      <c r="B564" s="19">
        <v>116</v>
      </c>
      <c r="C564" s="19" t="s">
        <v>468</v>
      </c>
      <c r="D564" s="66" t="s">
        <v>1063</v>
      </c>
      <c r="E564" s="22" t="s">
        <v>1402</v>
      </c>
      <c r="F564" s="237" t="s">
        <v>147</v>
      </c>
      <c r="G564" s="195" t="s">
        <v>1065</v>
      </c>
      <c r="H564" s="22" t="s">
        <v>59</v>
      </c>
    </row>
    <row r="565" spans="1:8" ht="15" customHeight="1" x14ac:dyDescent="0.15">
      <c r="A565" s="22" t="str">
        <f t="shared" si="8"/>
        <v>116東京1005</v>
      </c>
      <c r="B565" s="19">
        <v>116</v>
      </c>
      <c r="C565" s="19" t="s">
        <v>468</v>
      </c>
      <c r="D565" s="66" t="s">
        <v>574</v>
      </c>
      <c r="E565" s="22" t="s">
        <v>1403</v>
      </c>
      <c r="F565" s="237" t="s">
        <v>147</v>
      </c>
      <c r="G565" s="195" t="s">
        <v>1404</v>
      </c>
      <c r="H565" s="22" t="s">
        <v>59</v>
      </c>
    </row>
    <row r="566" spans="1:8" ht="15" customHeight="1" x14ac:dyDescent="0.15">
      <c r="A566" s="22" t="str">
        <f t="shared" si="8"/>
        <v>116東京1208</v>
      </c>
      <c r="B566" s="19">
        <v>116</v>
      </c>
      <c r="C566" s="19" t="s">
        <v>468</v>
      </c>
      <c r="D566" s="66" t="s">
        <v>806</v>
      </c>
      <c r="E566" s="22" t="s">
        <v>1405</v>
      </c>
      <c r="F566" s="237" t="s">
        <v>147</v>
      </c>
      <c r="G566" s="195" t="s">
        <v>808</v>
      </c>
      <c r="H566" s="22" t="s">
        <v>59</v>
      </c>
    </row>
    <row r="567" spans="1:8" ht="15" customHeight="1" x14ac:dyDescent="0.15">
      <c r="A567" s="22" t="str">
        <f t="shared" si="8"/>
        <v>116東京0118</v>
      </c>
      <c r="B567" s="19">
        <v>116</v>
      </c>
      <c r="C567" s="19" t="s">
        <v>468</v>
      </c>
      <c r="D567" s="66" t="s">
        <v>598</v>
      </c>
      <c r="E567" s="22" t="s">
        <v>1406</v>
      </c>
      <c r="F567" s="237" t="s">
        <v>147</v>
      </c>
      <c r="G567" s="195" t="s">
        <v>1407</v>
      </c>
      <c r="H567" s="22" t="s">
        <v>59</v>
      </c>
    </row>
    <row r="568" spans="1:8" ht="15" customHeight="1" x14ac:dyDescent="0.15">
      <c r="A568" s="22" t="str">
        <f t="shared" si="8"/>
        <v>116東京0308</v>
      </c>
      <c r="B568" s="19">
        <v>116</v>
      </c>
      <c r="C568" s="19" t="s">
        <v>468</v>
      </c>
      <c r="D568" s="66" t="s">
        <v>938</v>
      </c>
      <c r="E568" s="22" t="s">
        <v>1408</v>
      </c>
      <c r="F568" s="237" t="s">
        <v>147</v>
      </c>
      <c r="G568" s="195" t="s">
        <v>1409</v>
      </c>
      <c r="H568" s="22" t="s">
        <v>59</v>
      </c>
    </row>
    <row r="569" spans="1:8" ht="15" customHeight="1" x14ac:dyDescent="0.15">
      <c r="A569" s="22" t="str">
        <f t="shared" si="8"/>
        <v>117東京0826</v>
      </c>
      <c r="B569" s="19">
        <v>117</v>
      </c>
      <c r="C569" s="19" t="s">
        <v>468</v>
      </c>
      <c r="D569" s="66" t="s">
        <v>449</v>
      </c>
      <c r="E569" s="22" t="s">
        <v>1410</v>
      </c>
      <c r="F569" s="237" t="s">
        <v>269</v>
      </c>
      <c r="G569" s="195" t="s">
        <v>1411</v>
      </c>
      <c r="H569" s="22" t="s">
        <v>59</v>
      </c>
    </row>
    <row r="570" spans="1:8" ht="15" customHeight="1" x14ac:dyDescent="0.15">
      <c r="A570" s="22" t="str">
        <f t="shared" si="8"/>
        <v>117東京1021</v>
      </c>
      <c r="B570" s="19">
        <v>117</v>
      </c>
      <c r="C570" s="19" t="s">
        <v>468</v>
      </c>
      <c r="D570" s="66" t="s">
        <v>552</v>
      </c>
      <c r="E570" s="22" t="s">
        <v>1412</v>
      </c>
      <c r="F570" s="237" t="s">
        <v>269</v>
      </c>
      <c r="G570" s="195" t="s">
        <v>1318</v>
      </c>
      <c r="H570" s="22" t="s">
        <v>59</v>
      </c>
    </row>
    <row r="571" spans="1:8" ht="15" customHeight="1" x14ac:dyDescent="0.15">
      <c r="A571" s="22" t="str">
        <f t="shared" si="8"/>
        <v>117東京1202</v>
      </c>
      <c r="B571" s="19">
        <v>117</v>
      </c>
      <c r="C571" s="19" t="s">
        <v>468</v>
      </c>
      <c r="D571" s="66" t="s">
        <v>441</v>
      </c>
      <c r="E571" s="22" t="s">
        <v>1413</v>
      </c>
      <c r="F571" s="237" t="s">
        <v>269</v>
      </c>
      <c r="G571" s="195" t="s">
        <v>695</v>
      </c>
      <c r="H571" s="22" t="s">
        <v>59</v>
      </c>
    </row>
    <row r="572" spans="1:8" ht="15" customHeight="1" x14ac:dyDescent="0.15">
      <c r="A572" s="22" t="str">
        <f t="shared" si="8"/>
        <v>117東京0126</v>
      </c>
      <c r="B572" s="19">
        <v>117</v>
      </c>
      <c r="C572" s="19" t="s">
        <v>468</v>
      </c>
      <c r="D572" s="66" t="s">
        <v>609</v>
      </c>
      <c r="E572" s="22" t="s">
        <v>1414</v>
      </c>
      <c r="F572" s="237" t="s">
        <v>269</v>
      </c>
      <c r="G572" s="195" t="s">
        <v>1147</v>
      </c>
      <c r="H572" s="22" t="s">
        <v>59</v>
      </c>
    </row>
    <row r="573" spans="1:8" ht="15" customHeight="1" x14ac:dyDescent="0.15">
      <c r="A573" s="22" t="str">
        <f t="shared" si="8"/>
        <v>118名古屋0205</v>
      </c>
      <c r="B573" s="19">
        <v>118</v>
      </c>
      <c r="C573" s="19" t="s">
        <v>551</v>
      </c>
      <c r="D573" s="66" t="s">
        <v>200</v>
      </c>
      <c r="E573" s="22" t="s">
        <v>1415</v>
      </c>
      <c r="F573" s="237" t="s">
        <v>148</v>
      </c>
      <c r="G573" s="195" t="s">
        <v>1067</v>
      </c>
      <c r="H573" s="22" t="s">
        <v>274</v>
      </c>
    </row>
    <row r="574" spans="1:8" ht="15" customHeight="1" x14ac:dyDescent="0.15">
      <c r="A574" s="22" t="str">
        <f t="shared" si="8"/>
        <v>118東京0707</v>
      </c>
      <c r="B574" s="19">
        <v>118</v>
      </c>
      <c r="C574" s="19" t="s">
        <v>468</v>
      </c>
      <c r="D574" s="66" t="s">
        <v>479</v>
      </c>
      <c r="E574" s="22" t="s">
        <v>1416</v>
      </c>
      <c r="F574" s="237" t="s">
        <v>148</v>
      </c>
      <c r="G574" s="195" t="s">
        <v>1263</v>
      </c>
      <c r="H574" s="22" t="s">
        <v>59</v>
      </c>
    </row>
    <row r="575" spans="1:8" ht="15" customHeight="1" x14ac:dyDescent="0.15">
      <c r="A575" s="22" t="str">
        <f t="shared" si="8"/>
        <v>118東京0903</v>
      </c>
      <c r="B575" s="19">
        <v>118</v>
      </c>
      <c r="C575" s="19" t="s">
        <v>468</v>
      </c>
      <c r="D575" s="66" t="s">
        <v>295</v>
      </c>
      <c r="E575" s="22" t="s">
        <v>1417</v>
      </c>
      <c r="F575" s="237" t="s">
        <v>148</v>
      </c>
      <c r="G575" s="195" t="s">
        <v>1418</v>
      </c>
      <c r="H575" s="22" t="s">
        <v>59</v>
      </c>
    </row>
    <row r="576" spans="1:8" ht="15" customHeight="1" x14ac:dyDescent="0.15">
      <c r="A576" s="22" t="str">
        <f t="shared" si="8"/>
        <v>118東京1118</v>
      </c>
      <c r="B576" s="19">
        <v>118</v>
      </c>
      <c r="C576" s="19" t="s">
        <v>468</v>
      </c>
      <c r="D576" s="66" t="s">
        <v>434</v>
      </c>
      <c r="E576" s="22" t="s">
        <v>1419</v>
      </c>
      <c r="F576" s="237" t="s">
        <v>148</v>
      </c>
      <c r="G576" s="195" t="s">
        <v>1420</v>
      </c>
      <c r="H576" s="22" t="s">
        <v>59</v>
      </c>
    </row>
    <row r="577" spans="1:8" ht="15" customHeight="1" x14ac:dyDescent="0.15">
      <c r="A577" s="22" t="str">
        <f t="shared" si="8"/>
        <v>118東京0201</v>
      </c>
      <c r="B577" s="19">
        <v>118</v>
      </c>
      <c r="C577" s="19" t="s">
        <v>468</v>
      </c>
      <c r="D577" s="66" t="s">
        <v>560</v>
      </c>
      <c r="E577" s="22" t="s">
        <v>1421</v>
      </c>
      <c r="F577" s="237" t="s">
        <v>148</v>
      </c>
      <c r="G577" s="195" t="s">
        <v>1422</v>
      </c>
      <c r="H577" s="22" t="s">
        <v>59</v>
      </c>
    </row>
    <row r="578" spans="1:8" ht="15" customHeight="1" x14ac:dyDescent="0.15">
      <c r="A578" s="22" t="str">
        <f t="shared" si="8"/>
        <v>119東京0709</v>
      </c>
      <c r="B578" s="19">
        <v>119</v>
      </c>
      <c r="C578" s="19" t="s">
        <v>468</v>
      </c>
      <c r="D578" s="66" t="s">
        <v>298</v>
      </c>
      <c r="E578" s="22" t="s">
        <v>1423</v>
      </c>
      <c r="F578" s="237" t="s">
        <v>239</v>
      </c>
      <c r="G578" s="195" t="s">
        <v>1424</v>
      </c>
      <c r="H578" s="22" t="s">
        <v>59</v>
      </c>
    </row>
    <row r="579" spans="1:8" ht="15" customHeight="1" x14ac:dyDescent="0.15">
      <c r="A579" s="22" t="str">
        <f t="shared" si="8"/>
        <v>119東京1119</v>
      </c>
      <c r="B579" s="19">
        <v>119</v>
      </c>
      <c r="C579" s="19" t="s">
        <v>468</v>
      </c>
      <c r="D579" s="66" t="s">
        <v>286</v>
      </c>
      <c r="E579" s="22" t="s">
        <v>1425</v>
      </c>
      <c r="F579" s="237" t="s">
        <v>239</v>
      </c>
      <c r="G579" s="195" t="s">
        <v>1426</v>
      </c>
      <c r="H579" s="22" t="s">
        <v>59</v>
      </c>
    </row>
    <row r="580" spans="1:8" ht="15" customHeight="1" x14ac:dyDescent="0.15">
      <c r="A580" s="22" t="str">
        <f t="shared" si="8"/>
        <v>119東京0216</v>
      </c>
      <c r="B580" s="19">
        <v>119</v>
      </c>
      <c r="C580" s="19" t="s">
        <v>468</v>
      </c>
      <c r="D580" s="66" t="s">
        <v>1028</v>
      </c>
      <c r="E580" s="22" t="s">
        <v>1427</v>
      </c>
      <c r="F580" s="237" t="s">
        <v>239</v>
      </c>
      <c r="G580" s="195" t="s">
        <v>1030</v>
      </c>
      <c r="H580" s="22" t="s">
        <v>59</v>
      </c>
    </row>
    <row r="581" spans="1:8" ht="15" customHeight="1" x14ac:dyDescent="0.15">
      <c r="A581" s="22" t="str">
        <f t="shared" si="8"/>
        <v>120東京0710</v>
      </c>
      <c r="B581" s="19">
        <v>120</v>
      </c>
      <c r="C581" s="19" t="s">
        <v>468</v>
      </c>
      <c r="D581" s="66" t="s">
        <v>196</v>
      </c>
      <c r="E581" s="22" t="s">
        <v>1428</v>
      </c>
      <c r="F581" s="237" t="s">
        <v>240</v>
      </c>
      <c r="G581" s="195" t="s">
        <v>1113</v>
      </c>
      <c r="H581" s="22" t="s">
        <v>59</v>
      </c>
    </row>
    <row r="582" spans="1:8" ht="15" customHeight="1" x14ac:dyDescent="0.15">
      <c r="A582" s="22" t="str">
        <f t="shared" si="8"/>
        <v>120東京1120</v>
      </c>
      <c r="B582" s="19">
        <v>120</v>
      </c>
      <c r="C582" s="19" t="s">
        <v>468</v>
      </c>
      <c r="D582" s="66" t="s">
        <v>193</v>
      </c>
      <c r="E582" s="22" t="s">
        <v>1429</v>
      </c>
      <c r="F582" s="237" t="s">
        <v>240</v>
      </c>
      <c r="G582" s="195" t="s">
        <v>1051</v>
      </c>
      <c r="H582" s="22" t="s">
        <v>59</v>
      </c>
    </row>
    <row r="583" spans="1:8" ht="15" customHeight="1" x14ac:dyDescent="0.15">
      <c r="A583" s="22" t="str">
        <f t="shared" ref="A583:A646" si="9">CONCATENATE(B583,C583,D583)</f>
        <v>120東京0217</v>
      </c>
      <c r="B583" s="19">
        <v>120</v>
      </c>
      <c r="C583" s="19" t="s">
        <v>468</v>
      </c>
      <c r="D583" s="66" t="s">
        <v>424</v>
      </c>
      <c r="E583" s="22" t="s">
        <v>1430</v>
      </c>
      <c r="F583" s="237" t="s">
        <v>240</v>
      </c>
      <c r="G583" s="195" t="s">
        <v>848</v>
      </c>
      <c r="H583" s="22" t="s">
        <v>59</v>
      </c>
    </row>
    <row r="584" spans="1:8" ht="15" customHeight="1" x14ac:dyDescent="0.15">
      <c r="A584" s="22" t="str">
        <f t="shared" si="9"/>
        <v>121名古屋1020</v>
      </c>
      <c r="B584" s="19">
        <v>121</v>
      </c>
      <c r="C584" s="19" t="s">
        <v>551</v>
      </c>
      <c r="D584" s="66" t="s">
        <v>930</v>
      </c>
      <c r="E584" s="22" t="s">
        <v>1431</v>
      </c>
      <c r="F584" s="237" t="s">
        <v>463</v>
      </c>
      <c r="G584" s="195" t="s">
        <v>1432</v>
      </c>
      <c r="H584" s="22" t="s">
        <v>274</v>
      </c>
    </row>
    <row r="585" spans="1:8" ht="15" customHeight="1" x14ac:dyDescent="0.15">
      <c r="A585" s="22" t="str">
        <f t="shared" si="9"/>
        <v>121大阪0714</v>
      </c>
      <c r="B585" s="19">
        <v>121</v>
      </c>
      <c r="C585" s="19" t="s">
        <v>507</v>
      </c>
      <c r="D585" s="66" t="s">
        <v>620</v>
      </c>
      <c r="E585" s="22" t="s">
        <v>1433</v>
      </c>
      <c r="F585" s="237" t="s">
        <v>463</v>
      </c>
      <c r="G585" s="195" t="s">
        <v>1096</v>
      </c>
      <c r="H585" s="22" t="s">
        <v>425</v>
      </c>
    </row>
    <row r="586" spans="1:8" ht="15" customHeight="1" x14ac:dyDescent="0.15">
      <c r="A586" s="22" t="str">
        <f t="shared" si="9"/>
        <v>121大阪1029</v>
      </c>
      <c r="B586" s="19">
        <v>121</v>
      </c>
      <c r="C586" s="19" t="s">
        <v>507</v>
      </c>
      <c r="D586" s="66" t="s">
        <v>289</v>
      </c>
      <c r="E586" s="22" t="s">
        <v>1434</v>
      </c>
      <c r="F586" s="237" t="s">
        <v>463</v>
      </c>
      <c r="G586" s="195" t="s">
        <v>1077</v>
      </c>
      <c r="H586" s="22" t="s">
        <v>425</v>
      </c>
    </row>
    <row r="587" spans="1:8" ht="15" customHeight="1" x14ac:dyDescent="0.15">
      <c r="A587" s="22" t="str">
        <f t="shared" si="9"/>
        <v>121東京0626</v>
      </c>
      <c r="B587" s="19">
        <v>121</v>
      </c>
      <c r="C587" s="19" t="s">
        <v>468</v>
      </c>
      <c r="D587" s="66" t="s">
        <v>219</v>
      </c>
      <c r="E587" s="22" t="s">
        <v>1435</v>
      </c>
      <c r="F587" s="237" t="s">
        <v>463</v>
      </c>
      <c r="G587" s="195" t="s">
        <v>1127</v>
      </c>
      <c r="H587" s="22" t="s">
        <v>421</v>
      </c>
    </row>
    <row r="588" spans="1:8" s="17" customFormat="1" ht="15" customHeight="1" x14ac:dyDescent="0.15">
      <c r="A588" s="22" t="str">
        <f t="shared" si="9"/>
        <v>121東京0925</v>
      </c>
      <c r="B588" s="19">
        <v>121</v>
      </c>
      <c r="C588" s="19" t="s">
        <v>468</v>
      </c>
      <c r="D588" s="66" t="s">
        <v>184</v>
      </c>
      <c r="E588" s="22" t="s">
        <v>1436</v>
      </c>
      <c r="F588" s="237" t="s">
        <v>463</v>
      </c>
      <c r="G588" s="195" t="s">
        <v>1075</v>
      </c>
      <c r="H588" s="22" t="s">
        <v>421</v>
      </c>
    </row>
    <row r="589" spans="1:8" s="17" customFormat="1" ht="15" customHeight="1" x14ac:dyDescent="0.15">
      <c r="A589" s="22" t="str">
        <f t="shared" si="9"/>
        <v>121東京1204</v>
      </c>
      <c r="B589" s="19">
        <v>121</v>
      </c>
      <c r="C589" s="19" t="s">
        <v>468</v>
      </c>
      <c r="D589" s="66" t="s">
        <v>198</v>
      </c>
      <c r="E589" s="22" t="s">
        <v>1437</v>
      </c>
      <c r="F589" s="237" t="s">
        <v>463</v>
      </c>
      <c r="G589" s="195" t="s">
        <v>1300</v>
      </c>
      <c r="H589" s="22" t="s">
        <v>421</v>
      </c>
    </row>
    <row r="590" spans="1:8" ht="15" customHeight="1" x14ac:dyDescent="0.15">
      <c r="A590" s="22" t="str">
        <f t="shared" si="9"/>
        <v>121東京0219</v>
      </c>
      <c r="B590" s="19">
        <v>121</v>
      </c>
      <c r="C590" s="19" t="s">
        <v>468</v>
      </c>
      <c r="D590" s="66" t="s">
        <v>209</v>
      </c>
      <c r="E590" s="22" t="s">
        <v>1438</v>
      </c>
      <c r="F590" s="237" t="s">
        <v>463</v>
      </c>
      <c r="G590" s="195" t="s">
        <v>1082</v>
      </c>
      <c r="H590" s="22" t="s">
        <v>421</v>
      </c>
    </row>
    <row r="591" spans="1:8" ht="15" customHeight="1" x14ac:dyDescent="0.15">
      <c r="A591" s="22" t="str">
        <f t="shared" si="9"/>
        <v>122東京0901</v>
      </c>
      <c r="B591" s="19">
        <v>122</v>
      </c>
      <c r="C591" s="19" t="s">
        <v>468</v>
      </c>
      <c r="D591" s="66" t="s">
        <v>813</v>
      </c>
      <c r="E591" s="22" t="s">
        <v>1439</v>
      </c>
      <c r="F591" s="237" t="s">
        <v>64</v>
      </c>
      <c r="G591" s="195" t="s">
        <v>816</v>
      </c>
      <c r="H591" s="22" t="s">
        <v>59</v>
      </c>
    </row>
    <row r="592" spans="1:8" ht="15" customHeight="1" x14ac:dyDescent="0.15">
      <c r="A592" s="22" t="str">
        <f t="shared" si="9"/>
        <v>122東京0201</v>
      </c>
      <c r="B592" s="19">
        <v>122</v>
      </c>
      <c r="C592" s="19" t="s">
        <v>468</v>
      </c>
      <c r="D592" s="66" t="s">
        <v>560</v>
      </c>
      <c r="E592" s="22" t="s">
        <v>1440</v>
      </c>
      <c r="F592" s="237" t="s">
        <v>64</v>
      </c>
      <c r="G592" s="195" t="s">
        <v>1422</v>
      </c>
      <c r="H592" s="22" t="s">
        <v>59</v>
      </c>
    </row>
    <row r="593" spans="1:8" ht="15" customHeight="1" x14ac:dyDescent="0.15">
      <c r="A593" s="22" t="str">
        <f t="shared" si="9"/>
        <v>123名古屋1016</v>
      </c>
      <c r="B593" s="19">
        <v>123</v>
      </c>
      <c r="C593" s="19" t="s">
        <v>551</v>
      </c>
      <c r="D593" s="66" t="s">
        <v>187</v>
      </c>
      <c r="E593" s="22" t="s">
        <v>1441</v>
      </c>
      <c r="F593" s="237" t="s">
        <v>33</v>
      </c>
      <c r="G593" s="195" t="s">
        <v>803</v>
      </c>
      <c r="H593" s="22" t="s">
        <v>274</v>
      </c>
    </row>
    <row r="594" spans="1:8" ht="15" customHeight="1" x14ac:dyDescent="0.15">
      <c r="A594" s="22" t="str">
        <f t="shared" si="9"/>
        <v>123大阪0618</v>
      </c>
      <c r="B594" s="19">
        <v>123</v>
      </c>
      <c r="C594" s="19" t="s">
        <v>507</v>
      </c>
      <c r="D594" s="66" t="s">
        <v>466</v>
      </c>
      <c r="E594" s="22" t="s">
        <v>1442</v>
      </c>
      <c r="F594" s="237" t="s">
        <v>33</v>
      </c>
      <c r="G594" s="195" t="s">
        <v>1312</v>
      </c>
      <c r="H594" s="22" t="s">
        <v>425</v>
      </c>
    </row>
    <row r="595" spans="1:8" ht="15" customHeight="1" x14ac:dyDescent="0.15">
      <c r="A595" s="22" t="str">
        <f t="shared" si="9"/>
        <v>123大阪1104</v>
      </c>
      <c r="B595" s="19">
        <v>123</v>
      </c>
      <c r="C595" s="19" t="s">
        <v>507</v>
      </c>
      <c r="D595" s="66" t="s">
        <v>601</v>
      </c>
      <c r="E595" s="22" t="s">
        <v>1443</v>
      </c>
      <c r="F595" s="237" t="s">
        <v>33</v>
      </c>
      <c r="G595" s="195" t="s">
        <v>1180</v>
      </c>
      <c r="H595" s="22" t="s">
        <v>425</v>
      </c>
    </row>
    <row r="596" spans="1:8" ht="15" customHeight="1" x14ac:dyDescent="0.15">
      <c r="A596" s="22" t="str">
        <f t="shared" si="9"/>
        <v>123東京0624</v>
      </c>
      <c r="B596" s="19">
        <v>123</v>
      </c>
      <c r="C596" s="19" t="s">
        <v>468</v>
      </c>
      <c r="D596" s="66" t="s">
        <v>455</v>
      </c>
      <c r="E596" s="22" t="s">
        <v>1444</v>
      </c>
      <c r="F596" s="237" t="s">
        <v>33</v>
      </c>
      <c r="G596" s="195" t="s">
        <v>1445</v>
      </c>
      <c r="H596" s="22" t="s">
        <v>59</v>
      </c>
    </row>
    <row r="597" spans="1:8" ht="15" customHeight="1" x14ac:dyDescent="0.15">
      <c r="A597" s="22" t="str">
        <f t="shared" si="9"/>
        <v>123東京0818</v>
      </c>
      <c r="B597" s="19">
        <v>123</v>
      </c>
      <c r="C597" s="19" t="s">
        <v>468</v>
      </c>
      <c r="D597" s="66" t="s">
        <v>944</v>
      </c>
      <c r="E597" s="22" t="s">
        <v>1446</v>
      </c>
      <c r="F597" s="237" t="s">
        <v>33</v>
      </c>
      <c r="G597" s="195" t="s">
        <v>1447</v>
      </c>
      <c r="H597" s="22" t="s">
        <v>59</v>
      </c>
    </row>
    <row r="598" spans="1:8" ht="15" customHeight="1" x14ac:dyDescent="0.15">
      <c r="A598" s="22" t="str">
        <f t="shared" si="9"/>
        <v>123東京1007</v>
      </c>
      <c r="B598" s="19">
        <v>123</v>
      </c>
      <c r="C598" s="19" t="s">
        <v>468</v>
      </c>
      <c r="D598" s="66" t="s">
        <v>432</v>
      </c>
      <c r="E598" s="22" t="s">
        <v>1448</v>
      </c>
      <c r="F598" s="237" t="s">
        <v>33</v>
      </c>
      <c r="G598" s="195" t="s">
        <v>799</v>
      </c>
      <c r="H598" s="22" t="s">
        <v>59</v>
      </c>
    </row>
    <row r="599" spans="1:8" ht="15" customHeight="1" x14ac:dyDescent="0.15">
      <c r="A599" s="22" t="str">
        <f t="shared" si="9"/>
        <v>123東京1201</v>
      </c>
      <c r="B599" s="19">
        <v>123</v>
      </c>
      <c r="C599" s="19" t="s">
        <v>468</v>
      </c>
      <c r="D599" s="66" t="s">
        <v>1104</v>
      </c>
      <c r="E599" s="22" t="s">
        <v>1449</v>
      </c>
      <c r="F599" s="237" t="s">
        <v>33</v>
      </c>
      <c r="G599" s="195" t="s">
        <v>1106</v>
      </c>
      <c r="H599" s="22" t="s">
        <v>59</v>
      </c>
    </row>
    <row r="600" spans="1:8" ht="15" customHeight="1" x14ac:dyDescent="0.15">
      <c r="A600" s="22" t="str">
        <f t="shared" si="9"/>
        <v>123東京0127</v>
      </c>
      <c r="B600" s="19">
        <v>123</v>
      </c>
      <c r="C600" s="19" t="s">
        <v>468</v>
      </c>
      <c r="D600" s="66" t="s">
        <v>430</v>
      </c>
      <c r="E600" s="22" t="s">
        <v>1450</v>
      </c>
      <c r="F600" s="237" t="s">
        <v>33</v>
      </c>
      <c r="G600" s="195" t="s">
        <v>995</v>
      </c>
      <c r="H600" s="22" t="s">
        <v>59</v>
      </c>
    </row>
    <row r="601" spans="1:8" ht="15" customHeight="1" x14ac:dyDescent="0.15">
      <c r="A601" s="22" t="str">
        <f t="shared" si="9"/>
        <v>123東京0308</v>
      </c>
      <c r="B601" s="19">
        <v>123</v>
      </c>
      <c r="C601" s="19" t="s">
        <v>468</v>
      </c>
      <c r="D601" s="66" t="s">
        <v>938</v>
      </c>
      <c r="E601" s="22" t="s">
        <v>1451</v>
      </c>
      <c r="F601" s="237" t="s">
        <v>33</v>
      </c>
      <c r="G601" s="195" t="s">
        <v>1409</v>
      </c>
      <c r="H601" s="22" t="s">
        <v>59</v>
      </c>
    </row>
    <row r="602" spans="1:8" ht="15" customHeight="1" x14ac:dyDescent="0.15">
      <c r="A602" s="22" t="str">
        <f t="shared" si="9"/>
        <v>124東京0702</v>
      </c>
      <c r="B602" s="19">
        <v>124</v>
      </c>
      <c r="C602" s="19" t="s">
        <v>468</v>
      </c>
      <c r="D602" s="66" t="s">
        <v>284</v>
      </c>
      <c r="E602" s="22" t="s">
        <v>1452</v>
      </c>
      <c r="F602" s="237" t="s">
        <v>24</v>
      </c>
      <c r="G602" s="195" t="s">
        <v>778</v>
      </c>
      <c r="H602" s="22" t="s">
        <v>59</v>
      </c>
    </row>
    <row r="603" spans="1:8" ht="15" customHeight="1" x14ac:dyDescent="0.15">
      <c r="A603" s="22" t="str">
        <f t="shared" si="9"/>
        <v>124東京1008</v>
      </c>
      <c r="B603" s="19">
        <v>124</v>
      </c>
      <c r="C603" s="19" t="s">
        <v>468</v>
      </c>
      <c r="D603" s="66" t="s">
        <v>439</v>
      </c>
      <c r="E603" s="22" t="s">
        <v>1453</v>
      </c>
      <c r="F603" s="237" t="s">
        <v>24</v>
      </c>
      <c r="G603" s="195" t="s">
        <v>614</v>
      </c>
      <c r="H603" s="22" t="s">
        <v>59</v>
      </c>
    </row>
    <row r="604" spans="1:8" ht="15" customHeight="1" x14ac:dyDescent="0.15">
      <c r="A604" s="22" t="str">
        <f t="shared" si="9"/>
        <v>124東京0209</v>
      </c>
      <c r="B604" s="19">
        <v>124</v>
      </c>
      <c r="C604" s="19" t="s">
        <v>468</v>
      </c>
      <c r="D604" s="66" t="s">
        <v>615</v>
      </c>
      <c r="E604" s="22" t="s">
        <v>1454</v>
      </c>
      <c r="F604" s="237" t="s">
        <v>24</v>
      </c>
      <c r="G604" s="195" t="s">
        <v>617</v>
      </c>
      <c r="H604" s="22" t="s">
        <v>59</v>
      </c>
    </row>
    <row r="605" spans="1:8" ht="15" customHeight="1" x14ac:dyDescent="0.15">
      <c r="A605" s="22" t="str">
        <f t="shared" si="9"/>
        <v>125東京0827</v>
      </c>
      <c r="B605" s="19">
        <v>125</v>
      </c>
      <c r="C605" s="19" t="s">
        <v>468</v>
      </c>
      <c r="D605" s="66" t="s">
        <v>296</v>
      </c>
      <c r="E605" s="22" t="s">
        <v>1455</v>
      </c>
      <c r="F605" s="237" t="s">
        <v>23</v>
      </c>
      <c r="G605" s="195" t="s">
        <v>1325</v>
      </c>
      <c r="H605" s="22" t="s">
        <v>59</v>
      </c>
    </row>
    <row r="606" spans="1:8" ht="15" customHeight="1" x14ac:dyDescent="0.15">
      <c r="A606" s="22" t="str">
        <f t="shared" si="9"/>
        <v>125東京0216</v>
      </c>
      <c r="B606" s="19">
        <v>125</v>
      </c>
      <c r="C606" s="19" t="s">
        <v>468</v>
      </c>
      <c r="D606" s="66" t="s">
        <v>1028</v>
      </c>
      <c r="E606" s="22" t="s">
        <v>1456</v>
      </c>
      <c r="F606" s="237" t="s">
        <v>23</v>
      </c>
      <c r="G606" s="195" t="s">
        <v>1457</v>
      </c>
      <c r="H606" s="22" t="s">
        <v>59</v>
      </c>
    </row>
    <row r="607" spans="1:8" ht="15" customHeight="1" x14ac:dyDescent="0.15">
      <c r="A607" s="22" t="str">
        <f t="shared" si="9"/>
        <v>126東京0717</v>
      </c>
      <c r="B607" s="19">
        <v>126</v>
      </c>
      <c r="C607" s="19" t="s">
        <v>468</v>
      </c>
      <c r="D607" s="66" t="s">
        <v>297</v>
      </c>
      <c r="E607" s="22" t="s">
        <v>1458</v>
      </c>
      <c r="F607" s="237" t="s">
        <v>25</v>
      </c>
      <c r="G607" s="195" t="s">
        <v>1125</v>
      </c>
      <c r="H607" s="22" t="s">
        <v>59</v>
      </c>
    </row>
    <row r="608" spans="1:8" ht="15" customHeight="1" x14ac:dyDescent="0.15">
      <c r="A608" s="22" t="str">
        <f t="shared" si="9"/>
        <v>126東京1008</v>
      </c>
      <c r="B608" s="19">
        <v>126</v>
      </c>
      <c r="C608" s="19" t="s">
        <v>468</v>
      </c>
      <c r="D608" s="66" t="s">
        <v>439</v>
      </c>
      <c r="E608" s="22" t="s">
        <v>1459</v>
      </c>
      <c r="F608" s="237" t="s">
        <v>25</v>
      </c>
      <c r="G608" s="195" t="s">
        <v>1460</v>
      </c>
      <c r="H608" s="22" t="s">
        <v>59</v>
      </c>
    </row>
    <row r="609" spans="1:8" ht="15" customHeight="1" x14ac:dyDescent="0.15">
      <c r="A609" s="22" t="str">
        <f t="shared" si="9"/>
        <v>126東京0129</v>
      </c>
      <c r="B609" s="19">
        <v>126</v>
      </c>
      <c r="C609" s="19" t="s">
        <v>468</v>
      </c>
      <c r="D609" s="66" t="s">
        <v>191</v>
      </c>
      <c r="E609" s="22" t="s">
        <v>1461</v>
      </c>
      <c r="F609" s="237" t="s">
        <v>25</v>
      </c>
      <c r="G609" s="195" t="s">
        <v>1134</v>
      </c>
      <c r="H609" s="22" t="s">
        <v>59</v>
      </c>
    </row>
    <row r="610" spans="1:8" ht="15" customHeight="1" x14ac:dyDescent="0.15">
      <c r="A610" s="22" t="str">
        <f t="shared" si="9"/>
        <v>127東京0625</v>
      </c>
      <c r="B610" s="19">
        <v>127</v>
      </c>
      <c r="C610" s="19" t="s">
        <v>468</v>
      </c>
      <c r="D610" s="66" t="s">
        <v>299</v>
      </c>
      <c r="E610" s="22" t="s">
        <v>1462</v>
      </c>
      <c r="F610" s="237" t="s">
        <v>26</v>
      </c>
      <c r="G610" s="195" t="s">
        <v>928</v>
      </c>
      <c r="H610" s="22" t="s">
        <v>59</v>
      </c>
    </row>
    <row r="611" spans="1:8" ht="15" customHeight="1" x14ac:dyDescent="0.15">
      <c r="A611" s="22" t="str">
        <f t="shared" si="9"/>
        <v>127東京1111</v>
      </c>
      <c r="B611" s="19">
        <v>127</v>
      </c>
      <c r="C611" s="19" t="s">
        <v>468</v>
      </c>
      <c r="D611" s="66" t="s">
        <v>433</v>
      </c>
      <c r="E611" s="22" t="s">
        <v>1463</v>
      </c>
      <c r="F611" s="237" t="s">
        <v>26</v>
      </c>
      <c r="G611" s="195" t="s">
        <v>1464</v>
      </c>
      <c r="H611" s="22" t="s">
        <v>59</v>
      </c>
    </row>
    <row r="612" spans="1:8" ht="15" customHeight="1" x14ac:dyDescent="0.15">
      <c r="A612" s="22" t="str">
        <f t="shared" si="9"/>
        <v>128大阪1207</v>
      </c>
      <c r="B612" s="19">
        <v>128</v>
      </c>
      <c r="C612" s="19" t="s">
        <v>507</v>
      </c>
      <c r="D612" s="66" t="s">
        <v>747</v>
      </c>
      <c r="E612" s="22" t="s">
        <v>1465</v>
      </c>
      <c r="F612" s="237" t="s">
        <v>464</v>
      </c>
      <c r="G612" s="195" t="s">
        <v>749</v>
      </c>
      <c r="H612" s="22" t="s">
        <v>425</v>
      </c>
    </row>
    <row r="613" spans="1:8" ht="15" customHeight="1" x14ac:dyDescent="0.15">
      <c r="A613" s="22" t="str">
        <f t="shared" si="9"/>
        <v>128東京0929</v>
      </c>
      <c r="B613" s="19">
        <v>128</v>
      </c>
      <c r="C613" s="19" t="s">
        <v>468</v>
      </c>
      <c r="D613" s="66" t="s">
        <v>967</v>
      </c>
      <c r="E613" s="22" t="s">
        <v>1466</v>
      </c>
      <c r="F613" s="237" t="s">
        <v>464</v>
      </c>
      <c r="G613" s="195" t="s">
        <v>969</v>
      </c>
      <c r="H613" s="22" t="s">
        <v>59</v>
      </c>
    </row>
    <row r="614" spans="1:8" ht="15" customHeight="1" x14ac:dyDescent="0.15">
      <c r="A614" s="22" t="str">
        <f t="shared" si="9"/>
        <v>128東京0215</v>
      </c>
      <c r="B614" s="19">
        <v>128</v>
      </c>
      <c r="C614" s="19" t="s">
        <v>468</v>
      </c>
      <c r="D614" s="66" t="s">
        <v>164</v>
      </c>
      <c r="E614" s="22" t="s">
        <v>1467</v>
      </c>
      <c r="F614" s="237" t="s">
        <v>464</v>
      </c>
      <c r="G614" s="195" t="s">
        <v>628</v>
      </c>
      <c r="H614" s="22" t="s">
        <v>59</v>
      </c>
    </row>
    <row r="615" spans="1:8" ht="15" customHeight="1" x14ac:dyDescent="0.15">
      <c r="A615" s="22" t="str">
        <f t="shared" si="9"/>
        <v>129名古屋0129</v>
      </c>
      <c r="B615" s="19">
        <v>129</v>
      </c>
      <c r="C615" s="19" t="s">
        <v>551</v>
      </c>
      <c r="D615" s="66" t="s">
        <v>191</v>
      </c>
      <c r="E615" s="22" t="s">
        <v>1468</v>
      </c>
      <c r="F615" s="237" t="s">
        <v>270</v>
      </c>
      <c r="G615" s="195" t="s">
        <v>1134</v>
      </c>
      <c r="H615" s="22" t="s">
        <v>274</v>
      </c>
    </row>
    <row r="616" spans="1:8" ht="15" customHeight="1" x14ac:dyDescent="0.15">
      <c r="A616" s="22" t="str">
        <f t="shared" si="9"/>
        <v>129大阪0915</v>
      </c>
      <c r="B616" s="19">
        <v>129</v>
      </c>
      <c r="C616" s="19" t="s">
        <v>507</v>
      </c>
      <c r="D616" s="66" t="s">
        <v>696</v>
      </c>
      <c r="E616" s="22" t="s">
        <v>1469</v>
      </c>
      <c r="F616" s="237" t="s">
        <v>270</v>
      </c>
      <c r="G616" s="195" t="s">
        <v>698</v>
      </c>
      <c r="H616" s="22" t="s">
        <v>425</v>
      </c>
    </row>
    <row r="617" spans="1:8" ht="15" customHeight="1" x14ac:dyDescent="0.15">
      <c r="A617" s="22" t="str">
        <f t="shared" si="9"/>
        <v>129東京0825</v>
      </c>
      <c r="B617" s="19">
        <v>129</v>
      </c>
      <c r="C617" s="19" t="s">
        <v>468</v>
      </c>
      <c r="D617" s="66" t="s">
        <v>632</v>
      </c>
      <c r="E617" s="22" t="s">
        <v>1470</v>
      </c>
      <c r="F617" s="237" t="s">
        <v>270</v>
      </c>
      <c r="G617" s="195" t="s">
        <v>634</v>
      </c>
      <c r="H617" s="22" t="s">
        <v>59</v>
      </c>
    </row>
    <row r="618" spans="1:8" ht="15" customHeight="1" x14ac:dyDescent="0.15">
      <c r="A618" s="22" t="str">
        <f t="shared" si="9"/>
        <v>129東京1104</v>
      </c>
      <c r="B618" s="19">
        <v>129</v>
      </c>
      <c r="C618" s="19" t="s">
        <v>468</v>
      </c>
      <c r="D618" s="66" t="s">
        <v>601</v>
      </c>
      <c r="E618" s="22" t="s">
        <v>1471</v>
      </c>
      <c r="F618" s="237" t="s">
        <v>270</v>
      </c>
      <c r="G618" s="195" t="s">
        <v>1180</v>
      </c>
      <c r="H618" s="22" t="s">
        <v>59</v>
      </c>
    </row>
    <row r="619" spans="1:8" ht="15" customHeight="1" x14ac:dyDescent="0.15">
      <c r="A619" s="22" t="str">
        <f t="shared" si="9"/>
        <v>129東京0122</v>
      </c>
      <c r="B619" s="19">
        <v>129</v>
      </c>
      <c r="C619" s="19" t="s">
        <v>468</v>
      </c>
      <c r="D619" s="66" t="s">
        <v>205</v>
      </c>
      <c r="E619" s="22" t="s">
        <v>1472</v>
      </c>
      <c r="F619" s="237" t="s">
        <v>270</v>
      </c>
      <c r="G619" s="195" t="s">
        <v>1109</v>
      </c>
      <c r="H619" s="22" t="s">
        <v>59</v>
      </c>
    </row>
    <row r="620" spans="1:8" ht="15" customHeight="1" x14ac:dyDescent="0.15">
      <c r="A620" s="22" t="str">
        <f t="shared" si="9"/>
        <v>130東京0721</v>
      </c>
      <c r="B620" s="19">
        <v>130</v>
      </c>
      <c r="C620" s="19" t="s">
        <v>468</v>
      </c>
      <c r="D620" s="66" t="s">
        <v>1043</v>
      </c>
      <c r="E620" s="22" t="s">
        <v>1473</v>
      </c>
      <c r="F620" s="237" t="s">
        <v>56</v>
      </c>
      <c r="G620" s="195" t="s">
        <v>1045</v>
      </c>
      <c r="H620" s="22" t="s">
        <v>59</v>
      </c>
    </row>
    <row r="621" spans="1:8" ht="15" customHeight="1" x14ac:dyDescent="0.15">
      <c r="A621" s="22" t="str">
        <f t="shared" si="9"/>
        <v>130東京0128</v>
      </c>
      <c r="B621" s="19">
        <v>130</v>
      </c>
      <c r="C621" s="19" t="s">
        <v>468</v>
      </c>
      <c r="D621" s="66" t="s">
        <v>280</v>
      </c>
      <c r="E621" s="22" t="s">
        <v>1474</v>
      </c>
      <c r="F621" s="237" t="s">
        <v>56</v>
      </c>
      <c r="G621" s="195" t="s">
        <v>1062</v>
      </c>
      <c r="H621" s="22" t="s">
        <v>59</v>
      </c>
    </row>
    <row r="622" spans="1:8" ht="15" customHeight="1" x14ac:dyDescent="0.15">
      <c r="A622" s="22" t="str">
        <f t="shared" si="9"/>
        <v>131東京0924</v>
      </c>
      <c r="B622" s="19">
        <v>131</v>
      </c>
      <c r="C622" s="19" t="s">
        <v>468</v>
      </c>
      <c r="D622" s="66" t="s">
        <v>450</v>
      </c>
      <c r="E622" s="22" t="s">
        <v>1475</v>
      </c>
      <c r="F622" s="237" t="s">
        <v>66</v>
      </c>
      <c r="G622" s="195" t="s">
        <v>1476</v>
      </c>
      <c r="H622" s="22" t="s">
        <v>59</v>
      </c>
    </row>
    <row r="623" spans="1:8" ht="15" customHeight="1" x14ac:dyDescent="0.15">
      <c r="A623" s="22" t="str">
        <f t="shared" si="9"/>
        <v>131東京0128</v>
      </c>
      <c r="B623" s="19">
        <v>131</v>
      </c>
      <c r="C623" s="19" t="s">
        <v>468</v>
      </c>
      <c r="D623" s="66" t="s">
        <v>280</v>
      </c>
      <c r="E623" s="22" t="s">
        <v>1477</v>
      </c>
      <c r="F623" s="237" t="s">
        <v>66</v>
      </c>
      <c r="G623" s="195" t="s">
        <v>1478</v>
      </c>
      <c r="H623" s="22" t="s">
        <v>59</v>
      </c>
    </row>
    <row r="624" spans="1:8" ht="15" customHeight="1" x14ac:dyDescent="0.15">
      <c r="A624" s="22" t="str">
        <f t="shared" si="9"/>
        <v>132東京0717</v>
      </c>
      <c r="B624" s="19">
        <v>132</v>
      </c>
      <c r="C624" s="19" t="s">
        <v>468</v>
      </c>
      <c r="D624" s="66" t="s">
        <v>297</v>
      </c>
      <c r="E624" s="22" t="s">
        <v>1479</v>
      </c>
      <c r="F624" s="237" t="s">
        <v>52</v>
      </c>
      <c r="G624" s="195" t="s">
        <v>1125</v>
      </c>
      <c r="H624" s="22" t="s">
        <v>59</v>
      </c>
    </row>
    <row r="625" spans="1:8" ht="15" customHeight="1" x14ac:dyDescent="0.15">
      <c r="A625" s="22" t="str">
        <f t="shared" si="9"/>
        <v>132東京0929</v>
      </c>
      <c r="B625" s="19">
        <v>132</v>
      </c>
      <c r="C625" s="19" t="s">
        <v>468</v>
      </c>
      <c r="D625" s="66" t="s">
        <v>967</v>
      </c>
      <c r="E625" s="22" t="s">
        <v>1480</v>
      </c>
      <c r="F625" s="237" t="s">
        <v>52</v>
      </c>
      <c r="G625" s="195" t="s">
        <v>1007</v>
      </c>
      <c r="H625" s="22" t="s">
        <v>59</v>
      </c>
    </row>
    <row r="626" spans="1:8" ht="15" customHeight="1" x14ac:dyDescent="0.15">
      <c r="A626" s="22" t="str">
        <f t="shared" si="9"/>
        <v>132東京0115</v>
      </c>
      <c r="B626" s="19">
        <v>132</v>
      </c>
      <c r="C626" s="19" t="s">
        <v>468</v>
      </c>
      <c r="D626" s="66" t="s">
        <v>428</v>
      </c>
      <c r="E626" s="22" t="s">
        <v>1481</v>
      </c>
      <c r="F626" s="237" t="s">
        <v>52</v>
      </c>
      <c r="G626" s="195" t="s">
        <v>639</v>
      </c>
      <c r="H626" s="22" t="s">
        <v>59</v>
      </c>
    </row>
    <row r="627" spans="1:8" ht="15" customHeight="1" x14ac:dyDescent="0.15">
      <c r="A627" s="22" t="str">
        <f t="shared" si="9"/>
        <v>133名古屋1002</v>
      </c>
      <c r="B627" s="19">
        <v>133</v>
      </c>
      <c r="C627" s="19" t="s">
        <v>551</v>
      </c>
      <c r="D627" s="66" t="s">
        <v>210</v>
      </c>
      <c r="E627" s="22" t="s">
        <v>1482</v>
      </c>
      <c r="F627" s="237" t="s">
        <v>151</v>
      </c>
      <c r="G627" s="195" t="s">
        <v>1483</v>
      </c>
      <c r="H627" s="22" t="s">
        <v>274</v>
      </c>
    </row>
    <row r="628" spans="1:8" ht="15" customHeight="1" x14ac:dyDescent="0.15">
      <c r="A628" s="22" t="str">
        <f t="shared" si="9"/>
        <v>133東京0828</v>
      </c>
      <c r="B628" s="19">
        <v>133</v>
      </c>
      <c r="C628" s="19" t="s">
        <v>468</v>
      </c>
      <c r="D628" s="66" t="s">
        <v>186</v>
      </c>
      <c r="E628" s="22" t="s">
        <v>1484</v>
      </c>
      <c r="F628" s="237" t="s">
        <v>151</v>
      </c>
      <c r="G628" s="195" t="s">
        <v>1129</v>
      </c>
      <c r="H628" s="22" t="s">
        <v>59</v>
      </c>
    </row>
    <row r="629" spans="1:8" ht="15" customHeight="1" x14ac:dyDescent="0.15">
      <c r="A629" s="22" t="str">
        <f t="shared" si="9"/>
        <v>133東京1105</v>
      </c>
      <c r="B629" s="19">
        <v>133</v>
      </c>
      <c r="C629" s="19" t="s">
        <v>468</v>
      </c>
      <c r="D629" s="66" t="s">
        <v>288</v>
      </c>
      <c r="E629" s="22" t="s">
        <v>1485</v>
      </c>
      <c r="F629" s="237" t="s">
        <v>151</v>
      </c>
      <c r="G629" s="195" t="s">
        <v>1486</v>
      </c>
      <c r="H629" s="22" t="s">
        <v>59</v>
      </c>
    </row>
    <row r="630" spans="1:8" ht="15" customHeight="1" x14ac:dyDescent="0.15">
      <c r="A630" s="22" t="str">
        <f t="shared" si="9"/>
        <v>133東京0127</v>
      </c>
      <c r="B630" s="19">
        <v>133</v>
      </c>
      <c r="C630" s="19" t="s">
        <v>468</v>
      </c>
      <c r="D630" s="66" t="s">
        <v>430</v>
      </c>
      <c r="E630" s="22" t="s">
        <v>1487</v>
      </c>
      <c r="F630" s="237" t="s">
        <v>151</v>
      </c>
      <c r="G630" s="195" t="s">
        <v>995</v>
      </c>
      <c r="H630" s="22" t="s">
        <v>59</v>
      </c>
    </row>
    <row r="631" spans="1:8" ht="15" customHeight="1" x14ac:dyDescent="0.15">
      <c r="A631" s="22" t="str">
        <f t="shared" si="9"/>
        <v>134名古屋0820</v>
      </c>
      <c r="B631" s="19">
        <v>134</v>
      </c>
      <c r="C631" s="19" t="s">
        <v>551</v>
      </c>
      <c r="D631" s="66" t="s">
        <v>459</v>
      </c>
      <c r="E631" s="22" t="s">
        <v>1488</v>
      </c>
      <c r="F631" s="237" t="s">
        <v>149</v>
      </c>
      <c r="G631" s="195" t="s">
        <v>1005</v>
      </c>
      <c r="H631" s="22" t="s">
        <v>274</v>
      </c>
    </row>
    <row r="632" spans="1:8" ht="15" customHeight="1" x14ac:dyDescent="0.15">
      <c r="A632" s="22" t="str">
        <f t="shared" si="9"/>
        <v>134大阪0826</v>
      </c>
      <c r="B632" s="19">
        <v>134</v>
      </c>
      <c r="C632" s="19" t="s">
        <v>507</v>
      </c>
      <c r="D632" s="66" t="s">
        <v>449</v>
      </c>
      <c r="E632" s="22" t="s">
        <v>1489</v>
      </c>
      <c r="F632" s="237" t="s">
        <v>149</v>
      </c>
      <c r="G632" s="195" t="s">
        <v>1411</v>
      </c>
      <c r="H632" s="22" t="s">
        <v>425</v>
      </c>
    </row>
    <row r="633" spans="1:8" ht="15" customHeight="1" x14ac:dyDescent="0.15">
      <c r="A633" s="22" t="str">
        <f t="shared" si="9"/>
        <v>134大阪0203</v>
      </c>
      <c r="B633" s="19">
        <v>134</v>
      </c>
      <c r="C633" s="19" t="s">
        <v>507</v>
      </c>
      <c r="D633" s="66" t="s">
        <v>429</v>
      </c>
      <c r="E633" s="22" t="s">
        <v>1490</v>
      </c>
      <c r="F633" s="237" t="s">
        <v>149</v>
      </c>
      <c r="G633" s="195" t="s">
        <v>1491</v>
      </c>
      <c r="H633" s="22" t="s">
        <v>425</v>
      </c>
    </row>
    <row r="634" spans="1:8" ht="15" customHeight="1" x14ac:dyDescent="0.15">
      <c r="A634" s="22" t="str">
        <f t="shared" si="9"/>
        <v>134東京0407</v>
      </c>
      <c r="B634" s="19">
        <v>134</v>
      </c>
      <c r="C634" s="19" t="s">
        <v>468</v>
      </c>
      <c r="D634" s="66" t="s">
        <v>891</v>
      </c>
      <c r="E634" s="22" t="s">
        <v>1492</v>
      </c>
      <c r="F634" s="237" t="s">
        <v>149</v>
      </c>
      <c r="G634" s="195" t="s">
        <v>893</v>
      </c>
      <c r="H634" s="22" t="s">
        <v>59</v>
      </c>
    </row>
    <row r="635" spans="1:8" ht="15" customHeight="1" x14ac:dyDescent="0.15">
      <c r="A635" s="22" t="str">
        <f t="shared" si="9"/>
        <v>134東京0408</v>
      </c>
      <c r="B635" s="19">
        <v>134</v>
      </c>
      <c r="C635" s="19" t="s">
        <v>468</v>
      </c>
      <c r="D635" s="66" t="s">
        <v>445</v>
      </c>
      <c r="E635" s="22" t="s">
        <v>1493</v>
      </c>
      <c r="F635" s="237" t="s">
        <v>149</v>
      </c>
      <c r="G635" s="195" t="s">
        <v>897</v>
      </c>
      <c r="H635" s="22" t="s">
        <v>59</v>
      </c>
    </row>
    <row r="636" spans="1:8" ht="15" customHeight="1" x14ac:dyDescent="0.15">
      <c r="A636" s="22" t="str">
        <f t="shared" si="9"/>
        <v>134東京0521</v>
      </c>
      <c r="B636" s="19">
        <v>134</v>
      </c>
      <c r="C636" s="19" t="s">
        <v>468</v>
      </c>
      <c r="D636" s="66" t="s">
        <v>465</v>
      </c>
      <c r="E636" s="22" t="s">
        <v>1494</v>
      </c>
      <c r="F636" s="237" t="s">
        <v>149</v>
      </c>
      <c r="G636" s="195" t="s">
        <v>1495</v>
      </c>
      <c r="H636" s="22" t="s">
        <v>59</v>
      </c>
    </row>
    <row r="637" spans="1:8" ht="15" customHeight="1" x14ac:dyDescent="0.15">
      <c r="A637" s="22" t="str">
        <f t="shared" si="9"/>
        <v>134東京0708</v>
      </c>
      <c r="B637" s="19">
        <v>134</v>
      </c>
      <c r="C637" s="19" t="s">
        <v>468</v>
      </c>
      <c r="D637" s="66" t="s">
        <v>437</v>
      </c>
      <c r="E637" s="22" t="s">
        <v>1496</v>
      </c>
      <c r="F637" s="237" t="s">
        <v>149</v>
      </c>
      <c r="G637" s="195" t="s">
        <v>1497</v>
      </c>
      <c r="H637" s="22" t="s">
        <v>59</v>
      </c>
    </row>
    <row r="638" spans="1:8" ht="15" customHeight="1" x14ac:dyDescent="0.15">
      <c r="A638" s="22" t="str">
        <f t="shared" si="9"/>
        <v>134東京1006</v>
      </c>
      <c r="B638" s="19">
        <v>134</v>
      </c>
      <c r="C638" s="19" t="s">
        <v>468</v>
      </c>
      <c r="D638" s="66" t="s">
        <v>726</v>
      </c>
      <c r="E638" s="22" t="s">
        <v>1498</v>
      </c>
      <c r="F638" s="237" t="s">
        <v>149</v>
      </c>
      <c r="G638" s="195" t="s">
        <v>783</v>
      </c>
      <c r="H638" s="22" t="s">
        <v>59</v>
      </c>
    </row>
    <row r="639" spans="1:8" ht="15" customHeight="1" x14ac:dyDescent="0.15">
      <c r="A639" s="22" t="str">
        <f t="shared" si="9"/>
        <v>134東京1201</v>
      </c>
      <c r="B639" s="19">
        <v>134</v>
      </c>
      <c r="C639" s="19" t="s">
        <v>468</v>
      </c>
      <c r="D639" s="66" t="s">
        <v>1104</v>
      </c>
      <c r="E639" s="22" t="s">
        <v>1499</v>
      </c>
      <c r="F639" s="237" t="s">
        <v>149</v>
      </c>
      <c r="G639" s="195" t="s">
        <v>1106</v>
      </c>
      <c r="H639" s="22" t="s">
        <v>59</v>
      </c>
    </row>
    <row r="640" spans="1:8" ht="15" customHeight="1" x14ac:dyDescent="0.15">
      <c r="A640" s="22" t="str">
        <f t="shared" si="9"/>
        <v>134東京0119</v>
      </c>
      <c r="B640" s="19">
        <v>134</v>
      </c>
      <c r="C640" s="19" t="s">
        <v>468</v>
      </c>
      <c r="D640" s="66" t="s">
        <v>1253</v>
      </c>
      <c r="E640" s="22" t="s">
        <v>1500</v>
      </c>
      <c r="F640" s="237" t="s">
        <v>149</v>
      </c>
      <c r="G640" s="195" t="s">
        <v>1255</v>
      </c>
      <c r="H640" s="22" t="s">
        <v>59</v>
      </c>
    </row>
    <row r="641" spans="1:8" ht="15" customHeight="1" x14ac:dyDescent="0.15">
      <c r="A641" s="22" t="str">
        <f t="shared" si="9"/>
        <v>134東京0311</v>
      </c>
      <c r="B641" s="19">
        <v>134</v>
      </c>
      <c r="C641" s="19" t="s">
        <v>468</v>
      </c>
      <c r="D641" s="66" t="s">
        <v>275</v>
      </c>
      <c r="E641" s="22" t="s">
        <v>1501</v>
      </c>
      <c r="F641" s="237" t="s">
        <v>149</v>
      </c>
      <c r="G641" s="195" t="s">
        <v>797</v>
      </c>
      <c r="H641" s="22" t="s">
        <v>59</v>
      </c>
    </row>
    <row r="642" spans="1:8" ht="15" customHeight="1" x14ac:dyDescent="0.15">
      <c r="A642" s="22" t="str">
        <f t="shared" si="9"/>
        <v>135大阪0827</v>
      </c>
      <c r="B642" s="19">
        <v>135</v>
      </c>
      <c r="C642" s="19" t="s">
        <v>507</v>
      </c>
      <c r="D642" s="66" t="s">
        <v>296</v>
      </c>
      <c r="E642" s="22" t="s">
        <v>1502</v>
      </c>
      <c r="F642" s="237" t="s">
        <v>150</v>
      </c>
      <c r="G642" s="195" t="s">
        <v>1329</v>
      </c>
      <c r="H642" s="22" t="s">
        <v>425</v>
      </c>
    </row>
    <row r="643" spans="1:8" ht="15" customHeight="1" x14ac:dyDescent="0.15">
      <c r="A643" s="22" t="str">
        <f t="shared" si="9"/>
        <v>135大阪0204</v>
      </c>
      <c r="B643" s="19">
        <v>135</v>
      </c>
      <c r="C643" s="19" t="s">
        <v>507</v>
      </c>
      <c r="D643" s="66" t="s">
        <v>279</v>
      </c>
      <c r="E643" s="22" t="s">
        <v>1503</v>
      </c>
      <c r="F643" s="237" t="s">
        <v>150</v>
      </c>
      <c r="G643" s="195" t="s">
        <v>1504</v>
      </c>
      <c r="H643" s="22" t="s">
        <v>425</v>
      </c>
    </row>
    <row r="644" spans="1:8" ht="15" customHeight="1" x14ac:dyDescent="0.15">
      <c r="A644" s="22" t="str">
        <f t="shared" si="9"/>
        <v>135東京0709</v>
      </c>
      <c r="B644" s="19">
        <v>135</v>
      </c>
      <c r="C644" s="19" t="s">
        <v>468</v>
      </c>
      <c r="D644" s="66" t="s">
        <v>298</v>
      </c>
      <c r="E644" s="22" t="s">
        <v>1505</v>
      </c>
      <c r="F644" s="237" t="s">
        <v>150</v>
      </c>
      <c r="G644" s="195" t="s">
        <v>1424</v>
      </c>
      <c r="H644" s="22" t="s">
        <v>59</v>
      </c>
    </row>
    <row r="645" spans="1:8" ht="15" customHeight="1" x14ac:dyDescent="0.15">
      <c r="A645" s="22" t="str">
        <f t="shared" si="9"/>
        <v>135東京1202</v>
      </c>
      <c r="B645" s="19">
        <v>135</v>
      </c>
      <c r="C645" s="19" t="s">
        <v>468</v>
      </c>
      <c r="D645" s="66" t="s">
        <v>441</v>
      </c>
      <c r="E645" s="22" t="s">
        <v>1506</v>
      </c>
      <c r="F645" s="237" t="s">
        <v>150</v>
      </c>
      <c r="G645" s="195" t="s">
        <v>695</v>
      </c>
      <c r="H645" s="22" t="s">
        <v>59</v>
      </c>
    </row>
    <row r="646" spans="1:8" ht="15" customHeight="1" x14ac:dyDescent="0.15">
      <c r="A646" s="22" t="str">
        <f t="shared" si="9"/>
        <v>135東京0120</v>
      </c>
      <c r="B646" s="19">
        <v>135</v>
      </c>
      <c r="C646" s="19" t="s">
        <v>468</v>
      </c>
      <c r="D646" s="66" t="s">
        <v>435</v>
      </c>
      <c r="E646" s="22" t="s">
        <v>1507</v>
      </c>
      <c r="F646" s="237" t="s">
        <v>150</v>
      </c>
      <c r="G646" s="195" t="s">
        <v>1099</v>
      </c>
      <c r="H646" s="22" t="s">
        <v>59</v>
      </c>
    </row>
    <row r="647" spans="1:8" ht="15" customHeight="1" x14ac:dyDescent="0.15">
      <c r="A647" s="22" t="str">
        <f t="shared" ref="A647:A710" si="10">CONCATENATE(B647,C647,D647)</f>
        <v>136東京0702</v>
      </c>
      <c r="B647" s="19">
        <v>136</v>
      </c>
      <c r="C647" s="19" t="s">
        <v>468</v>
      </c>
      <c r="D647" s="66" t="s">
        <v>284</v>
      </c>
      <c r="E647" s="22" t="s">
        <v>1508</v>
      </c>
      <c r="F647" s="237" t="s">
        <v>236</v>
      </c>
      <c r="G647" s="195" t="s">
        <v>778</v>
      </c>
      <c r="H647" s="22" t="s">
        <v>59</v>
      </c>
    </row>
    <row r="648" spans="1:8" ht="15" customHeight="1" x14ac:dyDescent="0.15">
      <c r="A648" s="22" t="str">
        <f t="shared" si="10"/>
        <v>136東京1007</v>
      </c>
      <c r="B648" s="19">
        <v>136</v>
      </c>
      <c r="C648" s="19" t="s">
        <v>468</v>
      </c>
      <c r="D648" s="66" t="s">
        <v>432</v>
      </c>
      <c r="E648" s="22" t="s">
        <v>1509</v>
      </c>
      <c r="F648" s="237" t="s">
        <v>236</v>
      </c>
      <c r="G648" s="195" t="s">
        <v>1510</v>
      </c>
      <c r="H648" s="22" t="s">
        <v>59</v>
      </c>
    </row>
    <row r="649" spans="1:8" ht="15" customHeight="1" x14ac:dyDescent="0.15">
      <c r="A649" s="22" t="str">
        <f t="shared" si="10"/>
        <v>137東京0710</v>
      </c>
      <c r="B649" s="19">
        <v>137</v>
      </c>
      <c r="C649" s="19" t="s">
        <v>468</v>
      </c>
      <c r="D649" s="66" t="s">
        <v>196</v>
      </c>
      <c r="E649" s="22" t="s">
        <v>1511</v>
      </c>
      <c r="F649" s="237" t="s">
        <v>1512</v>
      </c>
      <c r="G649" s="195" t="s">
        <v>1113</v>
      </c>
      <c r="H649" s="22" t="s">
        <v>59</v>
      </c>
    </row>
    <row r="650" spans="1:8" ht="15" customHeight="1" x14ac:dyDescent="0.15">
      <c r="A650" s="22" t="str">
        <f t="shared" si="10"/>
        <v>137東京1106</v>
      </c>
      <c r="B650" s="19">
        <v>137</v>
      </c>
      <c r="C650" s="19" t="s">
        <v>468</v>
      </c>
      <c r="D650" s="66" t="s">
        <v>199</v>
      </c>
      <c r="E650" s="22" t="s">
        <v>1513</v>
      </c>
      <c r="F650" s="237" t="s">
        <v>1512</v>
      </c>
      <c r="G650" s="195" t="s">
        <v>1080</v>
      </c>
      <c r="H650" s="22" t="s">
        <v>59</v>
      </c>
    </row>
    <row r="651" spans="1:8" ht="15" customHeight="1" x14ac:dyDescent="0.15">
      <c r="A651" s="22" t="str">
        <f t="shared" si="10"/>
        <v>138大阪0928</v>
      </c>
      <c r="B651" s="19">
        <v>138</v>
      </c>
      <c r="C651" s="19" t="s">
        <v>507</v>
      </c>
      <c r="D651" s="66" t="s">
        <v>1342</v>
      </c>
      <c r="E651" s="22" t="s">
        <v>1514</v>
      </c>
      <c r="F651" s="237" t="s">
        <v>31</v>
      </c>
      <c r="G651" s="195" t="s">
        <v>1515</v>
      </c>
      <c r="H651" s="22" t="s">
        <v>425</v>
      </c>
    </row>
    <row r="652" spans="1:8" ht="15" customHeight="1" x14ac:dyDescent="0.15">
      <c r="A652" s="22" t="str">
        <f t="shared" si="10"/>
        <v>138大阪1116</v>
      </c>
      <c r="B652" s="19">
        <v>138</v>
      </c>
      <c r="C652" s="19" t="s">
        <v>507</v>
      </c>
      <c r="D652" s="66" t="s">
        <v>685</v>
      </c>
      <c r="E652" s="22" t="s">
        <v>1516</v>
      </c>
      <c r="F652" s="237" t="s">
        <v>31</v>
      </c>
      <c r="G652" s="195" t="s">
        <v>1192</v>
      </c>
      <c r="H652" s="22" t="s">
        <v>425</v>
      </c>
    </row>
    <row r="653" spans="1:8" ht="15" customHeight="1" x14ac:dyDescent="0.15">
      <c r="A653" s="22" t="str">
        <f t="shared" si="10"/>
        <v>138東京0617</v>
      </c>
      <c r="B653" s="19">
        <v>138</v>
      </c>
      <c r="C653" s="19" t="s">
        <v>468</v>
      </c>
      <c r="D653" s="66" t="s">
        <v>676</v>
      </c>
      <c r="E653" s="22" t="s">
        <v>1517</v>
      </c>
      <c r="F653" s="237" t="s">
        <v>31</v>
      </c>
      <c r="G653" s="195" t="s">
        <v>957</v>
      </c>
      <c r="H653" s="22" t="s">
        <v>59</v>
      </c>
    </row>
    <row r="654" spans="1:8" ht="15" customHeight="1" x14ac:dyDescent="0.15">
      <c r="A654" s="22" t="str">
        <f t="shared" si="10"/>
        <v>138東京0902</v>
      </c>
      <c r="B654" s="19">
        <v>138</v>
      </c>
      <c r="C654" s="19" t="s">
        <v>468</v>
      </c>
      <c r="D654" s="66" t="s">
        <v>438</v>
      </c>
      <c r="E654" s="22" t="s">
        <v>1518</v>
      </c>
      <c r="F654" s="237" t="s">
        <v>31</v>
      </c>
      <c r="G654" s="195" t="s">
        <v>1102</v>
      </c>
      <c r="H654" s="22" t="s">
        <v>59</v>
      </c>
    </row>
    <row r="655" spans="1:8" ht="15" customHeight="1" x14ac:dyDescent="0.15">
      <c r="A655" s="22" t="str">
        <f t="shared" si="10"/>
        <v>138東京1001</v>
      </c>
      <c r="B655" s="19">
        <v>138</v>
      </c>
      <c r="C655" s="19" t="s">
        <v>468</v>
      </c>
      <c r="D655" s="66" t="s">
        <v>292</v>
      </c>
      <c r="E655" s="22" t="s">
        <v>1519</v>
      </c>
      <c r="F655" s="237" t="s">
        <v>31</v>
      </c>
      <c r="G655" s="195" t="s">
        <v>961</v>
      </c>
      <c r="H655" s="22" t="s">
        <v>59</v>
      </c>
    </row>
    <row r="656" spans="1:8" ht="15" customHeight="1" x14ac:dyDescent="0.15">
      <c r="A656" s="22" t="str">
        <f t="shared" si="10"/>
        <v>138東京1110</v>
      </c>
      <c r="B656" s="19">
        <v>138</v>
      </c>
      <c r="C656" s="19" t="s">
        <v>468</v>
      </c>
      <c r="D656" s="66" t="s">
        <v>976</v>
      </c>
      <c r="E656" s="22" t="s">
        <v>1520</v>
      </c>
      <c r="F656" s="237" t="s">
        <v>31</v>
      </c>
      <c r="G656" s="195" t="s">
        <v>1521</v>
      </c>
      <c r="H656" s="22" t="s">
        <v>59</v>
      </c>
    </row>
    <row r="657" spans="1:8" ht="15" customHeight="1" x14ac:dyDescent="0.15">
      <c r="A657" s="22" t="str">
        <f t="shared" si="10"/>
        <v>138東京0125</v>
      </c>
      <c r="B657" s="19">
        <v>138</v>
      </c>
      <c r="C657" s="19" t="s">
        <v>468</v>
      </c>
      <c r="D657" s="66" t="s">
        <v>588</v>
      </c>
      <c r="E657" s="22" t="s">
        <v>1522</v>
      </c>
      <c r="F657" s="237" t="s">
        <v>31</v>
      </c>
      <c r="G657" s="195" t="s">
        <v>1523</v>
      </c>
      <c r="H657" s="22" t="s">
        <v>59</v>
      </c>
    </row>
    <row r="658" spans="1:8" ht="15" customHeight="1" x14ac:dyDescent="0.15">
      <c r="A658" s="22" t="str">
        <f t="shared" si="10"/>
        <v>138東京0309</v>
      </c>
      <c r="B658" s="19">
        <v>138</v>
      </c>
      <c r="C658" s="19" t="s">
        <v>468</v>
      </c>
      <c r="D658" s="66" t="s">
        <v>461</v>
      </c>
      <c r="E658" s="22" t="s">
        <v>1524</v>
      </c>
      <c r="F658" s="237" t="s">
        <v>31</v>
      </c>
      <c r="G658" s="195" t="s">
        <v>1525</v>
      </c>
      <c r="H658" s="22" t="s">
        <v>59</v>
      </c>
    </row>
    <row r="659" spans="1:8" ht="15" customHeight="1" x14ac:dyDescent="0.15">
      <c r="A659" s="22" t="str">
        <f t="shared" si="10"/>
        <v>139東京0916</v>
      </c>
      <c r="B659" s="19">
        <v>139</v>
      </c>
      <c r="C659" s="19" t="s">
        <v>468</v>
      </c>
      <c r="D659" s="66" t="s">
        <v>516</v>
      </c>
      <c r="E659" s="22" t="s">
        <v>1526</v>
      </c>
      <c r="F659" s="237" t="s">
        <v>1527</v>
      </c>
      <c r="G659" s="195" t="s">
        <v>1528</v>
      </c>
      <c r="H659" s="22" t="s">
        <v>59</v>
      </c>
    </row>
    <row r="660" spans="1:8" ht="15" customHeight="1" x14ac:dyDescent="0.15">
      <c r="A660" s="22" t="str">
        <f t="shared" si="10"/>
        <v>139大阪1203</v>
      </c>
      <c r="B660" s="19">
        <v>139</v>
      </c>
      <c r="C660" s="19" t="s">
        <v>507</v>
      </c>
      <c r="D660" s="66" t="s">
        <v>283</v>
      </c>
      <c r="E660" s="22" t="s">
        <v>1529</v>
      </c>
      <c r="F660" s="237" t="s">
        <v>1527</v>
      </c>
      <c r="G660" s="195" t="s">
        <v>483</v>
      </c>
      <c r="H660" s="22" t="s">
        <v>425</v>
      </c>
    </row>
    <row r="661" spans="1:8" ht="15" customHeight="1" x14ac:dyDescent="0.15">
      <c r="A661" s="22" t="str">
        <f t="shared" si="10"/>
        <v>139東京0128</v>
      </c>
      <c r="B661" s="19">
        <v>139</v>
      </c>
      <c r="C661" s="19" t="s">
        <v>468</v>
      </c>
      <c r="D661" s="66" t="s">
        <v>280</v>
      </c>
      <c r="E661" s="22" t="s">
        <v>1530</v>
      </c>
      <c r="F661" s="237" t="s">
        <v>1527</v>
      </c>
      <c r="G661" s="195" t="s">
        <v>1062</v>
      </c>
      <c r="H661" s="22" t="s">
        <v>59</v>
      </c>
    </row>
    <row r="662" spans="1:8" ht="15" customHeight="1" x14ac:dyDescent="0.15">
      <c r="A662" s="22" t="str">
        <f t="shared" si="10"/>
        <v>140東京0702</v>
      </c>
      <c r="B662" s="19">
        <v>140</v>
      </c>
      <c r="C662" s="19" t="s">
        <v>468</v>
      </c>
      <c r="D662" s="66" t="s">
        <v>284</v>
      </c>
      <c r="E662" s="22" t="s">
        <v>1531</v>
      </c>
      <c r="F662" s="237" t="s">
        <v>152</v>
      </c>
      <c r="G662" s="195" t="s">
        <v>778</v>
      </c>
      <c r="H662" s="22" t="s">
        <v>59</v>
      </c>
    </row>
    <row r="663" spans="1:8" ht="15" customHeight="1" x14ac:dyDescent="0.15">
      <c r="A663" s="22" t="str">
        <f t="shared" si="10"/>
        <v>140東京0917</v>
      </c>
      <c r="B663" s="19">
        <v>140</v>
      </c>
      <c r="C663" s="19" t="s">
        <v>468</v>
      </c>
      <c r="D663" s="66" t="s">
        <v>452</v>
      </c>
      <c r="E663" s="22" t="s">
        <v>1532</v>
      </c>
      <c r="F663" s="237" t="s">
        <v>152</v>
      </c>
      <c r="G663" s="195" t="s">
        <v>485</v>
      </c>
      <c r="H663" s="22" t="s">
        <v>59</v>
      </c>
    </row>
    <row r="664" spans="1:8" ht="15" customHeight="1" x14ac:dyDescent="0.15">
      <c r="A664" s="22" t="str">
        <f t="shared" si="10"/>
        <v>140東京1126</v>
      </c>
      <c r="B664" s="19">
        <v>140</v>
      </c>
      <c r="C664" s="19" t="s">
        <v>468</v>
      </c>
      <c r="D664" s="66" t="s">
        <v>285</v>
      </c>
      <c r="E664" s="22" t="s">
        <v>1533</v>
      </c>
      <c r="F664" s="237" t="s">
        <v>152</v>
      </c>
      <c r="G664" s="195" t="s">
        <v>529</v>
      </c>
      <c r="H664" s="22" t="s">
        <v>59</v>
      </c>
    </row>
    <row r="665" spans="1:8" ht="15" customHeight="1" x14ac:dyDescent="0.15">
      <c r="A665" s="22" t="str">
        <f t="shared" si="10"/>
        <v>141東京1019</v>
      </c>
      <c r="B665" s="19">
        <v>141</v>
      </c>
      <c r="C665" s="19" t="s">
        <v>468</v>
      </c>
      <c r="D665" s="66" t="s">
        <v>501</v>
      </c>
      <c r="E665" s="22" t="s">
        <v>1534</v>
      </c>
      <c r="F665" s="237" t="s">
        <v>1535</v>
      </c>
      <c r="G665" s="195" t="s">
        <v>504</v>
      </c>
      <c r="H665" s="22" t="s">
        <v>59</v>
      </c>
    </row>
    <row r="666" spans="1:8" ht="15" customHeight="1" x14ac:dyDescent="0.15">
      <c r="A666" s="22" t="str">
        <f t="shared" si="10"/>
        <v>141東京0201</v>
      </c>
      <c r="B666" s="19">
        <v>141</v>
      </c>
      <c r="C666" s="19" t="s">
        <v>468</v>
      </c>
      <c r="D666" s="66" t="s">
        <v>560</v>
      </c>
      <c r="E666" s="22" t="s">
        <v>1536</v>
      </c>
      <c r="F666" s="237" t="s">
        <v>1535</v>
      </c>
      <c r="G666" s="195" t="s">
        <v>723</v>
      </c>
      <c r="H666" s="22" t="s">
        <v>59</v>
      </c>
    </row>
    <row r="667" spans="1:8" ht="15" customHeight="1" x14ac:dyDescent="0.15">
      <c r="A667" s="22" t="str">
        <f t="shared" si="10"/>
        <v>142東京0625</v>
      </c>
      <c r="B667" s="19">
        <v>142</v>
      </c>
      <c r="C667" s="19" t="s">
        <v>468</v>
      </c>
      <c r="D667" s="66" t="s">
        <v>299</v>
      </c>
      <c r="E667" s="22" t="s">
        <v>1537</v>
      </c>
      <c r="F667" s="237" t="s">
        <v>22</v>
      </c>
      <c r="G667" s="195" t="s">
        <v>928</v>
      </c>
      <c r="H667" s="22" t="s">
        <v>59</v>
      </c>
    </row>
    <row r="668" spans="1:8" ht="15" customHeight="1" x14ac:dyDescent="0.15">
      <c r="A668" s="22" t="str">
        <f t="shared" si="10"/>
        <v>142東京0929</v>
      </c>
      <c r="B668" s="19">
        <v>142</v>
      </c>
      <c r="C668" s="19" t="s">
        <v>468</v>
      </c>
      <c r="D668" s="66" t="s">
        <v>967</v>
      </c>
      <c r="E668" s="22" t="s">
        <v>1538</v>
      </c>
      <c r="F668" s="237" t="s">
        <v>22</v>
      </c>
      <c r="G668" s="195" t="s">
        <v>969</v>
      </c>
      <c r="H668" s="22" t="s">
        <v>59</v>
      </c>
    </row>
    <row r="669" spans="1:8" ht="15" customHeight="1" x14ac:dyDescent="0.15">
      <c r="A669" s="22" t="str">
        <f t="shared" si="10"/>
        <v>142東京0218</v>
      </c>
      <c r="B669" s="19">
        <v>142</v>
      </c>
      <c r="C669" s="19" t="s">
        <v>468</v>
      </c>
      <c r="D669" s="66" t="s">
        <v>278</v>
      </c>
      <c r="E669" s="22" t="s">
        <v>1539</v>
      </c>
      <c r="F669" s="237" t="s">
        <v>22</v>
      </c>
      <c r="G669" s="195" t="s">
        <v>781</v>
      </c>
      <c r="H669" s="22" t="s">
        <v>59</v>
      </c>
    </row>
    <row r="670" spans="1:8" ht="15" customHeight="1" x14ac:dyDescent="0.15">
      <c r="A670" s="22" t="str">
        <f t="shared" si="10"/>
        <v>143東京0717</v>
      </c>
      <c r="B670" s="19">
        <v>143</v>
      </c>
      <c r="C670" s="19" t="s">
        <v>468</v>
      </c>
      <c r="D670" s="66" t="s">
        <v>297</v>
      </c>
      <c r="E670" s="22" t="s">
        <v>1540</v>
      </c>
      <c r="F670" s="237" t="s">
        <v>237</v>
      </c>
      <c r="G670" s="195" t="s">
        <v>1125</v>
      </c>
      <c r="H670" s="22" t="s">
        <v>421</v>
      </c>
    </row>
    <row r="671" spans="1:8" ht="15" customHeight="1" x14ac:dyDescent="0.15">
      <c r="A671" s="22" t="str">
        <f t="shared" si="10"/>
        <v>143東京0907</v>
      </c>
      <c r="B671" s="19">
        <v>143</v>
      </c>
      <c r="C671" s="19" t="s">
        <v>468</v>
      </c>
      <c r="D671" s="66" t="s">
        <v>476</v>
      </c>
      <c r="E671" s="22" t="s">
        <v>1541</v>
      </c>
      <c r="F671" s="237" t="s">
        <v>237</v>
      </c>
      <c r="G671" s="195" t="s">
        <v>972</v>
      </c>
      <c r="H671" s="22" t="s">
        <v>421</v>
      </c>
    </row>
    <row r="672" spans="1:8" ht="15" customHeight="1" x14ac:dyDescent="0.15">
      <c r="A672" s="22" t="str">
        <f t="shared" si="10"/>
        <v>143東京1120</v>
      </c>
      <c r="B672" s="19">
        <v>143</v>
      </c>
      <c r="C672" s="19" t="s">
        <v>468</v>
      </c>
      <c r="D672" s="66" t="s">
        <v>193</v>
      </c>
      <c r="E672" s="22" t="s">
        <v>1542</v>
      </c>
      <c r="F672" s="237" t="s">
        <v>237</v>
      </c>
      <c r="G672" s="195" t="s">
        <v>1051</v>
      </c>
      <c r="H672" s="22" t="s">
        <v>421</v>
      </c>
    </row>
    <row r="673" spans="1:8" ht="15" customHeight="1" x14ac:dyDescent="0.15">
      <c r="A673" s="22" t="str">
        <f t="shared" si="10"/>
        <v>143東京0118</v>
      </c>
      <c r="B673" s="19">
        <v>143</v>
      </c>
      <c r="C673" s="19" t="s">
        <v>468</v>
      </c>
      <c r="D673" s="66" t="s">
        <v>598</v>
      </c>
      <c r="E673" s="22" t="s">
        <v>1543</v>
      </c>
      <c r="F673" s="237" t="s">
        <v>237</v>
      </c>
      <c r="G673" s="195" t="s">
        <v>1407</v>
      </c>
      <c r="H673" s="22" t="s">
        <v>421</v>
      </c>
    </row>
    <row r="674" spans="1:8" ht="15" customHeight="1" x14ac:dyDescent="0.15">
      <c r="A674" s="22" t="str">
        <f t="shared" si="10"/>
        <v>144東京0715</v>
      </c>
      <c r="B674" s="19">
        <v>144</v>
      </c>
      <c r="C674" s="19" t="s">
        <v>468</v>
      </c>
      <c r="D674" s="66" t="s">
        <v>591</v>
      </c>
      <c r="E674" s="22" t="s">
        <v>1544</v>
      </c>
      <c r="F674" s="237" t="s">
        <v>153</v>
      </c>
      <c r="G674" s="195" t="s">
        <v>1545</v>
      </c>
      <c r="H674" s="22" t="s">
        <v>59</v>
      </c>
    </row>
    <row r="675" spans="1:8" ht="15" customHeight="1" x14ac:dyDescent="0.15">
      <c r="A675" s="22" t="str">
        <f t="shared" si="10"/>
        <v>144東京1012</v>
      </c>
      <c r="B675" s="19">
        <v>144</v>
      </c>
      <c r="C675" s="19" t="s">
        <v>468</v>
      </c>
      <c r="D675" s="66" t="s">
        <v>653</v>
      </c>
      <c r="E675" s="22" t="s">
        <v>1546</v>
      </c>
      <c r="F675" s="237" t="s">
        <v>153</v>
      </c>
      <c r="G675" s="195" t="s">
        <v>1547</v>
      </c>
      <c r="H675" s="22" t="s">
        <v>59</v>
      </c>
    </row>
    <row r="676" spans="1:8" ht="15" customHeight="1" x14ac:dyDescent="0.15">
      <c r="A676" s="22" t="str">
        <f t="shared" si="10"/>
        <v>145東京0521</v>
      </c>
      <c r="B676" s="19">
        <v>145</v>
      </c>
      <c r="C676" s="19" t="s">
        <v>468</v>
      </c>
      <c r="D676" s="66" t="s">
        <v>465</v>
      </c>
      <c r="E676" s="22" t="s">
        <v>1548</v>
      </c>
      <c r="F676" s="237" t="s">
        <v>154</v>
      </c>
      <c r="G676" s="195" t="s">
        <v>1549</v>
      </c>
      <c r="H676" s="22" t="s">
        <v>59</v>
      </c>
    </row>
    <row r="677" spans="1:8" ht="15" customHeight="1" x14ac:dyDescent="0.15">
      <c r="A677" s="22" t="str">
        <f t="shared" si="10"/>
        <v>145東京0702</v>
      </c>
      <c r="B677" s="19">
        <v>145</v>
      </c>
      <c r="C677" s="19" t="s">
        <v>468</v>
      </c>
      <c r="D677" s="66" t="s">
        <v>284</v>
      </c>
      <c r="E677" s="22" t="s">
        <v>1550</v>
      </c>
      <c r="F677" s="237" t="s">
        <v>154</v>
      </c>
      <c r="G677" s="195" t="s">
        <v>778</v>
      </c>
      <c r="H677" s="22" t="s">
        <v>59</v>
      </c>
    </row>
    <row r="678" spans="1:8" ht="15" customHeight="1" x14ac:dyDescent="0.15">
      <c r="A678" s="22" t="str">
        <f t="shared" si="10"/>
        <v>145東京0203</v>
      </c>
      <c r="B678" s="241">
        <v>145</v>
      </c>
      <c r="C678" s="241" t="s">
        <v>468</v>
      </c>
      <c r="D678" s="241" t="s">
        <v>429</v>
      </c>
      <c r="E678" s="242" t="s">
        <v>1551</v>
      </c>
      <c r="F678" s="243" t="s">
        <v>154</v>
      </c>
      <c r="G678" s="244" t="s">
        <v>1552</v>
      </c>
      <c r="H678" s="245" t="s">
        <v>59</v>
      </c>
    </row>
    <row r="679" spans="1:8" ht="15" customHeight="1" x14ac:dyDescent="0.15">
      <c r="A679" s="22" t="str">
        <f t="shared" si="10"/>
        <v>146東京0706</v>
      </c>
      <c r="B679" s="241">
        <v>146</v>
      </c>
      <c r="C679" s="241" t="s">
        <v>468</v>
      </c>
      <c r="D679" s="241" t="s">
        <v>649</v>
      </c>
      <c r="E679" s="242" t="s">
        <v>1553</v>
      </c>
      <c r="F679" s="243" t="s">
        <v>241</v>
      </c>
      <c r="G679" s="244" t="s">
        <v>712</v>
      </c>
      <c r="H679" s="245" t="s">
        <v>421</v>
      </c>
    </row>
    <row r="680" spans="1:8" ht="15" customHeight="1" x14ac:dyDescent="0.15">
      <c r="A680" s="22" t="str">
        <f t="shared" si="10"/>
        <v>146東京0119</v>
      </c>
      <c r="B680" s="241">
        <v>146</v>
      </c>
      <c r="C680" s="241" t="s">
        <v>468</v>
      </c>
      <c r="D680" s="241" t="s">
        <v>1253</v>
      </c>
      <c r="E680" s="242" t="s">
        <v>1554</v>
      </c>
      <c r="F680" s="243" t="s">
        <v>241</v>
      </c>
      <c r="G680" s="244" t="s">
        <v>1555</v>
      </c>
      <c r="H680" s="245" t="s">
        <v>421</v>
      </c>
    </row>
    <row r="681" spans="1:8" ht="15" customHeight="1" x14ac:dyDescent="0.15">
      <c r="A681" s="22" t="str">
        <f t="shared" si="10"/>
        <v>147東京0521</v>
      </c>
      <c r="B681" s="241">
        <v>147</v>
      </c>
      <c r="C681" s="241" t="s">
        <v>468</v>
      </c>
      <c r="D681" s="241" t="s">
        <v>465</v>
      </c>
      <c r="E681" s="242" t="s">
        <v>1556</v>
      </c>
      <c r="F681" s="243" t="s">
        <v>27</v>
      </c>
      <c r="G681" s="244" t="s">
        <v>1549</v>
      </c>
      <c r="H681" s="245" t="s">
        <v>59</v>
      </c>
    </row>
    <row r="682" spans="1:8" ht="15" customHeight="1" x14ac:dyDescent="0.15">
      <c r="A682" s="22" t="str">
        <f t="shared" si="10"/>
        <v>147東京0616</v>
      </c>
      <c r="B682" s="241">
        <v>147</v>
      </c>
      <c r="C682" s="241" t="s">
        <v>468</v>
      </c>
      <c r="D682" s="241" t="s">
        <v>646</v>
      </c>
      <c r="E682" s="242" t="s">
        <v>1557</v>
      </c>
      <c r="F682" s="243" t="s">
        <v>27</v>
      </c>
      <c r="G682" s="244" t="s">
        <v>1558</v>
      </c>
      <c r="H682" s="245" t="s">
        <v>59</v>
      </c>
    </row>
    <row r="683" spans="1:8" ht="15" customHeight="1" x14ac:dyDescent="0.15">
      <c r="A683" s="22" t="str">
        <f t="shared" si="10"/>
        <v>147東京0902</v>
      </c>
      <c r="B683" s="241">
        <v>147</v>
      </c>
      <c r="C683" s="241" t="s">
        <v>468</v>
      </c>
      <c r="D683" s="241" t="s">
        <v>438</v>
      </c>
      <c r="E683" s="242" t="s">
        <v>1559</v>
      </c>
      <c r="F683" s="243" t="s">
        <v>27</v>
      </c>
      <c r="G683" s="244" t="s">
        <v>1055</v>
      </c>
      <c r="H683" s="245" t="s">
        <v>59</v>
      </c>
    </row>
    <row r="684" spans="1:8" ht="15" customHeight="1" x14ac:dyDescent="0.15">
      <c r="A684" s="22" t="str">
        <f t="shared" si="10"/>
        <v>147東京1125</v>
      </c>
      <c r="B684" s="241">
        <v>147</v>
      </c>
      <c r="C684" s="241" t="s">
        <v>468</v>
      </c>
      <c r="D684" s="241" t="s">
        <v>427</v>
      </c>
      <c r="E684" s="242" t="s">
        <v>1560</v>
      </c>
      <c r="F684" s="243" t="s">
        <v>27</v>
      </c>
      <c r="G684" s="244" t="s">
        <v>1561</v>
      </c>
      <c r="H684" s="245" t="s">
        <v>59</v>
      </c>
    </row>
    <row r="685" spans="1:8" ht="15" customHeight="1" x14ac:dyDescent="0.15">
      <c r="A685" s="22" t="str">
        <f t="shared" si="10"/>
        <v>147東京0218</v>
      </c>
      <c r="B685" s="241">
        <v>147</v>
      </c>
      <c r="C685" s="241" t="s">
        <v>468</v>
      </c>
      <c r="D685" s="241" t="s">
        <v>278</v>
      </c>
      <c r="E685" s="242" t="s">
        <v>1562</v>
      </c>
      <c r="F685" s="243" t="s">
        <v>27</v>
      </c>
      <c r="G685" s="244" t="s">
        <v>781</v>
      </c>
      <c r="H685" s="245" t="s">
        <v>59</v>
      </c>
    </row>
    <row r="686" spans="1:8" ht="15" customHeight="1" x14ac:dyDescent="0.15">
      <c r="A686" s="22" t="str">
        <f t="shared" si="10"/>
        <v>148東京0416</v>
      </c>
      <c r="B686" s="241">
        <v>148</v>
      </c>
      <c r="C686" s="241" t="s">
        <v>468</v>
      </c>
      <c r="D686" s="241" t="s">
        <v>467</v>
      </c>
      <c r="E686" s="242" t="s">
        <v>1563</v>
      </c>
      <c r="F686" s="243" t="s">
        <v>60</v>
      </c>
      <c r="G686" s="244" t="s">
        <v>1564</v>
      </c>
      <c r="H686" s="245" t="s">
        <v>59</v>
      </c>
    </row>
    <row r="687" spans="1:8" ht="15" customHeight="1" x14ac:dyDescent="0.15">
      <c r="A687" s="22" t="str">
        <f t="shared" si="10"/>
        <v>148東京1109</v>
      </c>
      <c r="B687" s="241">
        <v>148</v>
      </c>
      <c r="C687" s="241" t="s">
        <v>468</v>
      </c>
      <c r="D687" s="241" t="s">
        <v>635</v>
      </c>
      <c r="E687" s="242" t="s">
        <v>1565</v>
      </c>
      <c r="F687" s="243" t="s">
        <v>60</v>
      </c>
      <c r="G687" s="244" t="s">
        <v>637</v>
      </c>
      <c r="H687" s="245" t="s">
        <v>59</v>
      </c>
    </row>
    <row r="688" spans="1:8" ht="15" customHeight="1" x14ac:dyDescent="0.15">
      <c r="A688" s="22" t="str">
        <f t="shared" si="10"/>
        <v>149東京0422</v>
      </c>
      <c r="B688" s="241">
        <v>149</v>
      </c>
      <c r="C688" s="241" t="s">
        <v>468</v>
      </c>
      <c r="D688" s="241" t="s">
        <v>860</v>
      </c>
      <c r="E688" s="242" t="s">
        <v>1566</v>
      </c>
      <c r="F688" s="243" t="s">
        <v>1567</v>
      </c>
      <c r="G688" s="244" t="s">
        <v>1568</v>
      </c>
      <c r="H688" s="245" t="s">
        <v>59</v>
      </c>
    </row>
    <row r="689" spans="1:8" ht="15" customHeight="1" x14ac:dyDescent="0.15">
      <c r="A689" s="22" t="str">
        <f t="shared" si="10"/>
        <v>150東京0608</v>
      </c>
      <c r="B689" s="241">
        <v>150</v>
      </c>
      <c r="C689" s="241" t="s">
        <v>468</v>
      </c>
      <c r="D689" s="241" t="s">
        <v>1569</v>
      </c>
      <c r="E689" s="242" t="s">
        <v>1570</v>
      </c>
      <c r="F689" s="243" t="s">
        <v>155</v>
      </c>
      <c r="G689" s="244" t="s">
        <v>1571</v>
      </c>
      <c r="H689" s="245" t="s">
        <v>59</v>
      </c>
    </row>
    <row r="690" spans="1:8" ht="15" customHeight="1" x14ac:dyDescent="0.15">
      <c r="A690" s="22" t="str">
        <f t="shared" si="10"/>
        <v>150東京1202</v>
      </c>
      <c r="B690" s="241">
        <v>150</v>
      </c>
      <c r="C690" s="241" t="s">
        <v>468</v>
      </c>
      <c r="D690" s="241" t="s">
        <v>441</v>
      </c>
      <c r="E690" s="242" t="s">
        <v>1572</v>
      </c>
      <c r="F690" s="243" t="s">
        <v>155</v>
      </c>
      <c r="G690" s="244" t="s">
        <v>695</v>
      </c>
      <c r="H690" s="245" t="s">
        <v>59</v>
      </c>
    </row>
    <row r="691" spans="1:8" ht="15" customHeight="1" x14ac:dyDescent="0.15">
      <c r="A691" s="22" t="str">
        <f t="shared" si="10"/>
        <v>151東京0708</v>
      </c>
      <c r="B691" s="241">
        <v>151</v>
      </c>
      <c r="C691" s="241" t="s">
        <v>468</v>
      </c>
      <c r="D691" s="241" t="s">
        <v>437</v>
      </c>
      <c r="E691" s="242" t="s">
        <v>1573</v>
      </c>
      <c r="F691" s="243" t="s">
        <v>156</v>
      </c>
      <c r="G691" s="244" t="s">
        <v>570</v>
      </c>
      <c r="H691" s="245" t="s">
        <v>59</v>
      </c>
    </row>
    <row r="692" spans="1:8" ht="15" customHeight="1" x14ac:dyDescent="0.15">
      <c r="A692" s="22" t="str">
        <f t="shared" si="10"/>
        <v>151東京1207</v>
      </c>
      <c r="B692" s="241">
        <v>151</v>
      </c>
      <c r="C692" s="241" t="s">
        <v>468</v>
      </c>
      <c r="D692" s="241" t="s">
        <v>747</v>
      </c>
      <c r="E692" s="242" t="s">
        <v>1574</v>
      </c>
      <c r="F692" s="243" t="s">
        <v>156</v>
      </c>
      <c r="G692" s="244" t="s">
        <v>1575</v>
      </c>
      <c r="H692" s="245" t="s">
        <v>59</v>
      </c>
    </row>
    <row r="693" spans="1:8" ht="15" customHeight="1" x14ac:dyDescent="0.15">
      <c r="A693" s="22" t="str">
        <f t="shared" si="10"/>
        <v>152東京1027</v>
      </c>
      <c r="B693" s="241">
        <v>152</v>
      </c>
      <c r="C693" s="241" t="s">
        <v>468</v>
      </c>
      <c r="D693" s="241" t="s">
        <v>1174</v>
      </c>
      <c r="E693" s="242" t="s">
        <v>1576</v>
      </c>
      <c r="F693" s="243" t="s">
        <v>157</v>
      </c>
      <c r="G693" s="244" t="s">
        <v>1577</v>
      </c>
      <c r="H693" s="245" t="s">
        <v>59</v>
      </c>
    </row>
    <row r="694" spans="1:8" ht="15" customHeight="1" x14ac:dyDescent="0.15">
      <c r="A694" s="22" t="str">
        <f t="shared" si="10"/>
        <v>152東京0218</v>
      </c>
      <c r="B694" s="241">
        <v>152</v>
      </c>
      <c r="C694" s="241" t="s">
        <v>468</v>
      </c>
      <c r="D694" s="241" t="s">
        <v>278</v>
      </c>
      <c r="E694" s="242" t="s">
        <v>1578</v>
      </c>
      <c r="F694" s="243" t="s">
        <v>157</v>
      </c>
      <c r="G694" s="244" t="s">
        <v>781</v>
      </c>
      <c r="H694" s="245" t="s">
        <v>59</v>
      </c>
    </row>
    <row r="695" spans="1:8" ht="15" customHeight="1" x14ac:dyDescent="0.15">
      <c r="A695" s="22" t="str">
        <f t="shared" si="10"/>
        <v>153東京0706</v>
      </c>
      <c r="B695" s="241">
        <v>153</v>
      </c>
      <c r="C695" s="241" t="s">
        <v>468</v>
      </c>
      <c r="D695" s="241" t="s">
        <v>649</v>
      </c>
      <c r="E695" s="242" t="s">
        <v>1579</v>
      </c>
      <c r="F695" s="243" t="s">
        <v>28</v>
      </c>
      <c r="G695" s="244" t="s">
        <v>1016</v>
      </c>
      <c r="H695" s="245" t="s">
        <v>59</v>
      </c>
    </row>
    <row r="696" spans="1:8" ht="15" customHeight="1" x14ac:dyDescent="0.15">
      <c r="A696" s="22" t="str">
        <f t="shared" si="10"/>
        <v>153東京0113</v>
      </c>
      <c r="B696" s="241">
        <v>153</v>
      </c>
      <c r="C696" s="241" t="s">
        <v>468</v>
      </c>
      <c r="D696" s="241" t="s">
        <v>770</v>
      </c>
      <c r="E696" s="242" t="s">
        <v>1580</v>
      </c>
      <c r="F696" s="243" t="s">
        <v>28</v>
      </c>
      <c r="G696" s="244" t="s">
        <v>1027</v>
      </c>
      <c r="H696" s="245" t="s">
        <v>59</v>
      </c>
    </row>
    <row r="697" spans="1:8" ht="15" customHeight="1" x14ac:dyDescent="0.15">
      <c r="A697" s="22" t="str">
        <f t="shared" si="10"/>
        <v>154東京0720</v>
      </c>
      <c r="B697" s="241">
        <v>154</v>
      </c>
      <c r="C697" s="241" t="s">
        <v>468</v>
      </c>
      <c r="D697" s="241" t="s">
        <v>604</v>
      </c>
      <c r="E697" s="242" t="s">
        <v>1581</v>
      </c>
      <c r="F697" s="243" t="s">
        <v>29</v>
      </c>
      <c r="G697" s="244" t="s">
        <v>1582</v>
      </c>
      <c r="H697" s="245" t="s">
        <v>59</v>
      </c>
    </row>
    <row r="698" spans="1:8" ht="15" customHeight="1" x14ac:dyDescent="0.15">
      <c r="A698" s="22" t="str">
        <f t="shared" si="10"/>
        <v>154東京1013</v>
      </c>
      <c r="B698" s="241">
        <v>154</v>
      </c>
      <c r="C698" s="241" t="s">
        <v>468</v>
      </c>
      <c r="D698" s="241" t="s">
        <v>742</v>
      </c>
      <c r="E698" s="242" t="s">
        <v>1583</v>
      </c>
      <c r="F698" s="243" t="s">
        <v>29</v>
      </c>
      <c r="G698" s="244" t="s">
        <v>1190</v>
      </c>
      <c r="H698" s="245" t="s">
        <v>59</v>
      </c>
    </row>
    <row r="699" spans="1:8" ht="15" customHeight="1" x14ac:dyDescent="0.15">
      <c r="A699" s="22" t="str">
        <f t="shared" si="10"/>
        <v>154東京0301</v>
      </c>
      <c r="B699" s="241">
        <v>154</v>
      </c>
      <c r="C699" s="241" t="s">
        <v>468</v>
      </c>
      <c r="D699" s="241" t="s">
        <v>752</v>
      </c>
      <c r="E699" s="242" t="s">
        <v>1584</v>
      </c>
      <c r="F699" s="243" t="s">
        <v>29</v>
      </c>
      <c r="G699" s="244" t="s">
        <v>785</v>
      </c>
      <c r="H699" s="245" t="s">
        <v>59</v>
      </c>
    </row>
    <row r="700" spans="1:8" ht="15" customHeight="1" x14ac:dyDescent="0.15">
      <c r="A700" s="22" t="str">
        <f t="shared" si="10"/>
        <v>155東京0414</v>
      </c>
      <c r="B700" s="241">
        <v>155</v>
      </c>
      <c r="C700" s="241" t="s">
        <v>468</v>
      </c>
      <c r="D700" s="241" t="s">
        <v>1585</v>
      </c>
      <c r="E700" s="242" t="s">
        <v>1586</v>
      </c>
      <c r="F700" s="243" t="s">
        <v>30</v>
      </c>
      <c r="G700" s="244" t="s">
        <v>1587</v>
      </c>
      <c r="H700" s="245" t="s">
        <v>59</v>
      </c>
    </row>
    <row r="701" spans="1:8" ht="15" customHeight="1" x14ac:dyDescent="0.15">
      <c r="A701" s="22" t="str">
        <f t="shared" si="10"/>
        <v>155東京0623</v>
      </c>
      <c r="B701" s="241">
        <v>155</v>
      </c>
      <c r="C701" s="241" t="s">
        <v>468</v>
      </c>
      <c r="D701" s="241" t="s">
        <v>1362</v>
      </c>
      <c r="E701" s="242" t="s">
        <v>1588</v>
      </c>
      <c r="F701" s="243" t="s">
        <v>30</v>
      </c>
      <c r="G701" s="244" t="s">
        <v>1589</v>
      </c>
      <c r="H701" s="245" t="s">
        <v>59</v>
      </c>
    </row>
    <row r="702" spans="1:8" ht="15" customHeight="1" x14ac:dyDescent="0.15">
      <c r="A702" s="22" t="str">
        <f t="shared" si="10"/>
        <v>155東京0901</v>
      </c>
      <c r="B702" s="241">
        <v>155</v>
      </c>
      <c r="C702" s="241" t="s">
        <v>468</v>
      </c>
      <c r="D702" s="241" t="s">
        <v>813</v>
      </c>
      <c r="E702" s="242" t="s">
        <v>1590</v>
      </c>
      <c r="F702" s="243" t="s">
        <v>30</v>
      </c>
      <c r="G702" s="244" t="s">
        <v>1591</v>
      </c>
      <c r="H702" s="245" t="s">
        <v>59</v>
      </c>
    </row>
    <row r="703" spans="1:8" ht="15" customHeight="1" x14ac:dyDescent="0.15">
      <c r="A703" s="22" t="str">
        <f t="shared" si="10"/>
        <v>155東京1110</v>
      </c>
      <c r="B703" s="241">
        <v>155</v>
      </c>
      <c r="C703" s="241" t="s">
        <v>468</v>
      </c>
      <c r="D703" s="241" t="s">
        <v>976</v>
      </c>
      <c r="E703" s="242" t="s">
        <v>1592</v>
      </c>
      <c r="F703" s="243" t="s">
        <v>30</v>
      </c>
      <c r="G703" s="244" t="s">
        <v>1593</v>
      </c>
      <c r="H703" s="245" t="s">
        <v>59</v>
      </c>
    </row>
    <row r="704" spans="1:8" ht="15" customHeight="1" x14ac:dyDescent="0.15">
      <c r="A704" s="22" t="str">
        <f t="shared" si="10"/>
        <v>155東京0202</v>
      </c>
      <c r="B704" s="241">
        <v>155</v>
      </c>
      <c r="C704" s="241" t="s">
        <v>468</v>
      </c>
      <c r="D704" s="241" t="s">
        <v>1139</v>
      </c>
      <c r="E704" s="242" t="s">
        <v>1594</v>
      </c>
      <c r="F704" s="243" t="s">
        <v>30</v>
      </c>
      <c r="G704" s="244" t="s">
        <v>1595</v>
      </c>
      <c r="H704" s="245" t="s">
        <v>59</v>
      </c>
    </row>
    <row r="705" spans="1:8" ht="15" customHeight="1" x14ac:dyDescent="0.15">
      <c r="A705" s="22" t="str">
        <f t="shared" si="10"/>
        <v>156東京1202</v>
      </c>
      <c r="B705" s="241">
        <v>156</v>
      </c>
      <c r="C705" s="241" t="s">
        <v>468</v>
      </c>
      <c r="D705" s="241" t="s">
        <v>441</v>
      </c>
      <c r="E705" s="242" t="s">
        <v>1596</v>
      </c>
      <c r="F705" s="243" t="s">
        <v>158</v>
      </c>
      <c r="G705" s="244" t="s">
        <v>695</v>
      </c>
      <c r="H705" s="245" t="s">
        <v>59</v>
      </c>
    </row>
    <row r="706" spans="1:8" ht="15" customHeight="1" x14ac:dyDescent="0.15">
      <c r="A706" s="22" t="str">
        <f t="shared" si="10"/>
        <v>156東京0203</v>
      </c>
      <c r="B706" s="241">
        <v>156</v>
      </c>
      <c r="C706" s="241" t="s">
        <v>468</v>
      </c>
      <c r="D706" s="241" t="s">
        <v>429</v>
      </c>
      <c r="E706" s="242" t="s">
        <v>1597</v>
      </c>
      <c r="F706" s="243" t="s">
        <v>158</v>
      </c>
      <c r="G706" s="244" t="s">
        <v>1491</v>
      </c>
      <c r="H706" s="245" t="s">
        <v>59</v>
      </c>
    </row>
    <row r="707" spans="1:8" ht="15" customHeight="1" x14ac:dyDescent="0.15">
      <c r="A707" s="22" t="str">
        <f t="shared" si="10"/>
        <v>3779オンライン0728</v>
      </c>
      <c r="B707" s="241" t="s">
        <v>1600</v>
      </c>
      <c r="C707" s="241" t="s">
        <v>1601</v>
      </c>
      <c r="D707" s="247" t="s">
        <v>1602</v>
      </c>
      <c r="E707" s="245" t="s">
        <v>1603</v>
      </c>
      <c r="F707" s="248" t="s">
        <v>1604</v>
      </c>
      <c r="G707" s="249" t="s">
        <v>1605</v>
      </c>
      <c r="H707" s="245" t="s">
        <v>1606</v>
      </c>
    </row>
    <row r="708" spans="1:8" ht="15" customHeight="1" x14ac:dyDescent="0.15">
      <c r="A708" s="22" t="str">
        <f t="shared" si="10"/>
        <v>3781オンライン0804</v>
      </c>
      <c r="B708" s="241" t="s">
        <v>1607</v>
      </c>
      <c r="C708" s="241" t="s">
        <v>1601</v>
      </c>
      <c r="D708" s="247" t="s">
        <v>1608</v>
      </c>
      <c r="E708" s="245" t="s">
        <v>1609</v>
      </c>
      <c r="F708" s="248" t="s">
        <v>1610</v>
      </c>
      <c r="G708" s="249" t="s">
        <v>1611</v>
      </c>
      <c r="H708" s="245" t="s">
        <v>1606</v>
      </c>
    </row>
    <row r="709" spans="1:8" ht="15" customHeight="1" x14ac:dyDescent="0.15">
      <c r="A709" s="22" t="str">
        <f t="shared" si="10"/>
        <v>3765オンライン0729</v>
      </c>
      <c r="B709" s="241" t="s">
        <v>1612</v>
      </c>
      <c r="C709" s="241" t="s">
        <v>1601</v>
      </c>
      <c r="D709" s="247" t="s">
        <v>1613</v>
      </c>
      <c r="E709" s="245" t="s">
        <v>1614</v>
      </c>
      <c r="F709" s="248" t="s">
        <v>1615</v>
      </c>
      <c r="G709" s="249" t="s">
        <v>1616</v>
      </c>
      <c r="H709" s="245" t="s">
        <v>1617</v>
      </c>
    </row>
    <row r="710" spans="1:8" ht="15" customHeight="1" x14ac:dyDescent="0.15">
      <c r="A710" s="22" t="str">
        <f t="shared" si="10"/>
        <v>3780オンライン0729</v>
      </c>
      <c r="B710" s="241" t="s">
        <v>1618</v>
      </c>
      <c r="C710" s="241" t="s">
        <v>1601</v>
      </c>
      <c r="D710" s="247" t="s">
        <v>1619</v>
      </c>
      <c r="E710" s="245" t="s">
        <v>1620</v>
      </c>
      <c r="F710" s="248" t="s">
        <v>1621</v>
      </c>
      <c r="G710" s="249" t="s">
        <v>1622</v>
      </c>
      <c r="H710" s="245" t="s">
        <v>1623</v>
      </c>
    </row>
    <row r="711" spans="1:8" ht="15" customHeight="1" x14ac:dyDescent="0.15">
      <c r="A711" s="22" t="str">
        <f t="shared" ref="A711:A740" si="11">CONCATENATE(B711,C711,D711)</f>
        <v>3768オンライン0730</v>
      </c>
      <c r="B711" s="241" t="s">
        <v>1624</v>
      </c>
      <c r="C711" s="241" t="s">
        <v>1625</v>
      </c>
      <c r="D711" s="247" t="s">
        <v>1626</v>
      </c>
      <c r="E711" s="245" t="s">
        <v>1627</v>
      </c>
      <c r="F711" s="248" t="s">
        <v>1628</v>
      </c>
      <c r="G711" s="249" t="s">
        <v>1629</v>
      </c>
      <c r="H711" s="245" t="s">
        <v>1630</v>
      </c>
    </row>
    <row r="712" spans="1:8" ht="15" customHeight="1" x14ac:dyDescent="0.15">
      <c r="A712" s="22" t="str">
        <f t="shared" si="11"/>
        <v>3769オンライン0803</v>
      </c>
      <c r="B712" s="241" t="s">
        <v>1631</v>
      </c>
      <c r="C712" s="241" t="s">
        <v>1601</v>
      </c>
      <c r="D712" s="247" t="s">
        <v>1632</v>
      </c>
      <c r="E712" s="245" t="s">
        <v>1633</v>
      </c>
      <c r="F712" s="248" t="s">
        <v>1634</v>
      </c>
      <c r="G712" s="249" t="s">
        <v>1635</v>
      </c>
      <c r="H712" s="245" t="s">
        <v>1636</v>
      </c>
    </row>
    <row r="713" spans="1:8" ht="15" customHeight="1" x14ac:dyDescent="0.15">
      <c r="A713" s="22" t="str">
        <f t="shared" si="11"/>
        <v>3770オンライン0806</v>
      </c>
      <c r="B713" s="241" t="s">
        <v>1637</v>
      </c>
      <c r="C713" s="241" t="s">
        <v>1625</v>
      </c>
      <c r="D713" s="247" t="s">
        <v>1638</v>
      </c>
      <c r="E713" s="245" t="s">
        <v>1639</v>
      </c>
      <c r="F713" s="248" t="s">
        <v>1640</v>
      </c>
      <c r="G713" s="249" t="s">
        <v>1641</v>
      </c>
      <c r="H713" s="245" t="s">
        <v>1642</v>
      </c>
    </row>
    <row r="714" spans="1:8" ht="15" customHeight="1" x14ac:dyDescent="0.15">
      <c r="A714" s="22" t="str">
        <f t="shared" si="11"/>
        <v>3770オンライン1005</v>
      </c>
      <c r="B714" s="241" t="s">
        <v>1637</v>
      </c>
      <c r="C714" s="241" t="s">
        <v>1601</v>
      </c>
      <c r="D714" s="247" t="s">
        <v>1643</v>
      </c>
      <c r="E714" s="245" t="s">
        <v>1644</v>
      </c>
      <c r="F714" s="248" t="s">
        <v>1640</v>
      </c>
      <c r="G714" s="249" t="s">
        <v>1645</v>
      </c>
      <c r="H714" s="245" t="s">
        <v>1642</v>
      </c>
    </row>
    <row r="715" spans="1:8" ht="15" customHeight="1" x14ac:dyDescent="0.15">
      <c r="A715" s="22" t="str">
        <f t="shared" si="11"/>
        <v>3771オンライン0806</v>
      </c>
      <c r="B715" s="241" t="s">
        <v>1646</v>
      </c>
      <c r="C715" s="241" t="s">
        <v>1625</v>
      </c>
      <c r="D715" s="247" t="s">
        <v>1638</v>
      </c>
      <c r="E715" s="245" t="s">
        <v>1647</v>
      </c>
      <c r="F715" s="248" t="s">
        <v>1648</v>
      </c>
      <c r="G715" s="249" t="s">
        <v>1649</v>
      </c>
      <c r="H715" s="245" t="s">
        <v>1650</v>
      </c>
    </row>
    <row r="716" spans="1:8" ht="15" customHeight="1" x14ac:dyDescent="0.15">
      <c r="A716" s="22" t="str">
        <f t="shared" si="11"/>
        <v>3767オンライン0813</v>
      </c>
      <c r="B716" s="241" t="s">
        <v>1651</v>
      </c>
      <c r="C716" s="241" t="s">
        <v>1601</v>
      </c>
      <c r="D716" s="247" t="s">
        <v>1652</v>
      </c>
      <c r="E716" s="245" t="s">
        <v>1653</v>
      </c>
      <c r="F716" s="248" t="s">
        <v>1654</v>
      </c>
      <c r="G716" s="249" t="s">
        <v>1655</v>
      </c>
      <c r="H716" s="245" t="s">
        <v>1650</v>
      </c>
    </row>
    <row r="717" spans="1:8" ht="15" customHeight="1" x14ac:dyDescent="0.15">
      <c r="A717" s="22" t="str">
        <f t="shared" si="11"/>
        <v>3772オンライン0814</v>
      </c>
      <c r="B717" s="241" t="s">
        <v>1656</v>
      </c>
      <c r="C717" s="241" t="s">
        <v>1601</v>
      </c>
      <c r="D717" s="247" t="s">
        <v>1657</v>
      </c>
      <c r="E717" s="245" t="s">
        <v>1658</v>
      </c>
      <c r="F717" s="248" t="s">
        <v>1659</v>
      </c>
      <c r="G717" s="249" t="s">
        <v>1660</v>
      </c>
      <c r="H717" s="245" t="s">
        <v>1661</v>
      </c>
    </row>
    <row r="718" spans="1:8" ht="15" customHeight="1" x14ac:dyDescent="0.15">
      <c r="A718" s="22" t="str">
        <f t="shared" si="11"/>
        <v>3773オンライン0819</v>
      </c>
      <c r="B718" s="241" t="s">
        <v>1662</v>
      </c>
      <c r="C718" s="241" t="s">
        <v>1601</v>
      </c>
      <c r="D718" s="247" t="s">
        <v>1663</v>
      </c>
      <c r="E718" s="245" t="s">
        <v>1664</v>
      </c>
      <c r="F718" s="248" t="s">
        <v>1665</v>
      </c>
      <c r="G718" s="249" t="s">
        <v>1666</v>
      </c>
      <c r="H718" s="245" t="s">
        <v>1667</v>
      </c>
    </row>
    <row r="719" spans="1:8" ht="15" customHeight="1" x14ac:dyDescent="0.15">
      <c r="A719" s="22" t="str">
        <f t="shared" si="11"/>
        <v>3766オンライン0820</v>
      </c>
      <c r="B719" s="241" t="s">
        <v>1668</v>
      </c>
      <c r="C719" s="241" t="s">
        <v>1625</v>
      </c>
      <c r="D719" s="247" t="s">
        <v>1669</v>
      </c>
      <c r="E719" s="245" t="s">
        <v>1670</v>
      </c>
      <c r="F719" s="248" t="s">
        <v>1671</v>
      </c>
      <c r="G719" s="249" t="s">
        <v>1672</v>
      </c>
      <c r="H719" s="245" t="s">
        <v>1642</v>
      </c>
    </row>
    <row r="720" spans="1:8" ht="15" customHeight="1" x14ac:dyDescent="0.15">
      <c r="A720" s="22" t="str">
        <f t="shared" si="11"/>
        <v>3766オンライン1105</v>
      </c>
      <c r="B720" s="241" t="s">
        <v>1668</v>
      </c>
      <c r="C720" s="241" t="s">
        <v>1601</v>
      </c>
      <c r="D720" s="247" t="s">
        <v>1673</v>
      </c>
      <c r="E720" s="245" t="s">
        <v>1674</v>
      </c>
      <c r="F720" s="248" t="s">
        <v>1671</v>
      </c>
      <c r="G720" s="249" t="s">
        <v>1675</v>
      </c>
      <c r="H720" s="245" t="s">
        <v>1642</v>
      </c>
    </row>
    <row r="721" spans="1:8" ht="15" customHeight="1" x14ac:dyDescent="0.15">
      <c r="A721" s="22" t="str">
        <f t="shared" si="11"/>
        <v>3774オンライン0828</v>
      </c>
      <c r="B721" s="241" t="s">
        <v>1676</v>
      </c>
      <c r="C721" s="241" t="s">
        <v>1601</v>
      </c>
      <c r="D721" s="247" t="s">
        <v>1677</v>
      </c>
      <c r="E721" s="245" t="s">
        <v>1678</v>
      </c>
      <c r="F721" s="248" t="s">
        <v>1679</v>
      </c>
      <c r="G721" s="249" t="s">
        <v>1680</v>
      </c>
      <c r="H721" s="245" t="s">
        <v>1681</v>
      </c>
    </row>
    <row r="722" spans="1:8" ht="15" customHeight="1" x14ac:dyDescent="0.15">
      <c r="A722" s="22" t="str">
        <f t="shared" si="11"/>
        <v>3764オンライン0901</v>
      </c>
      <c r="B722" s="241" t="s">
        <v>1682</v>
      </c>
      <c r="C722" s="241" t="s">
        <v>1601</v>
      </c>
      <c r="D722" s="247" t="s">
        <v>1683</v>
      </c>
      <c r="E722" s="245" t="s">
        <v>1684</v>
      </c>
      <c r="F722" s="248" t="s">
        <v>1685</v>
      </c>
      <c r="G722" s="249" t="s">
        <v>1686</v>
      </c>
      <c r="H722" s="245" t="s">
        <v>1630</v>
      </c>
    </row>
    <row r="723" spans="1:8" ht="15" customHeight="1" x14ac:dyDescent="0.15">
      <c r="A723" s="22" t="str">
        <f t="shared" si="11"/>
        <v>3764オンライン1014</v>
      </c>
      <c r="B723" s="241" t="s">
        <v>1682</v>
      </c>
      <c r="C723" s="241" t="s">
        <v>1625</v>
      </c>
      <c r="D723" s="247" t="s">
        <v>1687</v>
      </c>
      <c r="E723" s="250" t="s">
        <v>1688</v>
      </c>
      <c r="F723" s="248" t="s">
        <v>1685</v>
      </c>
      <c r="G723" s="249" t="s">
        <v>1689</v>
      </c>
      <c r="H723" s="245" t="s">
        <v>1630</v>
      </c>
    </row>
    <row r="724" spans="1:8" ht="15" customHeight="1" x14ac:dyDescent="0.15">
      <c r="A724" s="22" t="str">
        <f t="shared" si="11"/>
        <v>3764オンライン1209</v>
      </c>
      <c r="B724" s="241" t="s">
        <v>1682</v>
      </c>
      <c r="C724" s="241" t="s">
        <v>1690</v>
      </c>
      <c r="D724" s="247" t="s">
        <v>1691</v>
      </c>
      <c r="E724" s="245" t="s">
        <v>1692</v>
      </c>
      <c r="F724" s="248" t="s">
        <v>1685</v>
      </c>
      <c r="G724" s="249" t="s">
        <v>1693</v>
      </c>
      <c r="H724" s="245" t="s">
        <v>1630</v>
      </c>
    </row>
    <row r="725" spans="1:8" ht="15" customHeight="1" x14ac:dyDescent="0.15">
      <c r="A725" s="22" t="str">
        <f t="shared" si="11"/>
        <v>3759オンライン0908</v>
      </c>
      <c r="B725" s="241" t="s">
        <v>1694</v>
      </c>
      <c r="C725" s="241" t="s">
        <v>1625</v>
      </c>
      <c r="D725" s="247" t="s">
        <v>1695</v>
      </c>
      <c r="E725" s="245" t="s">
        <v>1696</v>
      </c>
      <c r="F725" s="248" t="s">
        <v>1697</v>
      </c>
      <c r="G725" s="249" t="s">
        <v>1698</v>
      </c>
      <c r="H725" s="245" t="s">
        <v>1699</v>
      </c>
    </row>
    <row r="726" spans="1:8" ht="15" customHeight="1" x14ac:dyDescent="0.15">
      <c r="A726" s="22" t="str">
        <f t="shared" si="11"/>
        <v>3759オンライン1013</v>
      </c>
      <c r="B726" s="241" t="s">
        <v>1694</v>
      </c>
      <c r="C726" s="241" t="s">
        <v>1601</v>
      </c>
      <c r="D726" s="247" t="s">
        <v>1700</v>
      </c>
      <c r="E726" s="245" t="s">
        <v>1701</v>
      </c>
      <c r="F726" s="248" t="s">
        <v>1697</v>
      </c>
      <c r="G726" s="249" t="s">
        <v>1702</v>
      </c>
      <c r="H726" s="245" t="s">
        <v>1699</v>
      </c>
    </row>
    <row r="727" spans="1:8" ht="15" customHeight="1" x14ac:dyDescent="0.15">
      <c r="A727" s="22" t="str">
        <f t="shared" si="11"/>
        <v>3759オンライン1208</v>
      </c>
      <c r="B727" s="241" t="s">
        <v>1694</v>
      </c>
      <c r="C727" s="241" t="s">
        <v>1601</v>
      </c>
      <c r="D727" s="247" t="s">
        <v>1703</v>
      </c>
      <c r="E727" s="245" t="s">
        <v>1704</v>
      </c>
      <c r="F727" s="248" t="s">
        <v>1697</v>
      </c>
      <c r="G727" s="249" t="s">
        <v>1705</v>
      </c>
      <c r="H727" s="245" t="s">
        <v>1699</v>
      </c>
    </row>
    <row r="728" spans="1:8" ht="15" customHeight="1" x14ac:dyDescent="0.15">
      <c r="A728" s="22" t="str">
        <f t="shared" si="11"/>
        <v>3775オンライン0909</v>
      </c>
      <c r="B728" s="241" t="s">
        <v>1706</v>
      </c>
      <c r="C728" s="241" t="s">
        <v>1625</v>
      </c>
      <c r="D728" s="247" t="s">
        <v>1707</v>
      </c>
      <c r="E728" s="245" t="s">
        <v>1708</v>
      </c>
      <c r="F728" s="248" t="s">
        <v>1709</v>
      </c>
      <c r="G728" s="249" t="s">
        <v>1710</v>
      </c>
      <c r="H728" s="245" t="s">
        <v>1711</v>
      </c>
    </row>
    <row r="729" spans="1:8" ht="15" customHeight="1" x14ac:dyDescent="0.15">
      <c r="A729" s="22" t="str">
        <f t="shared" si="11"/>
        <v>3775オンライン1111</v>
      </c>
      <c r="B729" s="241" t="s">
        <v>1706</v>
      </c>
      <c r="C729" s="241" t="s">
        <v>1625</v>
      </c>
      <c r="D729" s="247" t="s">
        <v>1758</v>
      </c>
      <c r="E729" s="245" t="s">
        <v>1712</v>
      </c>
      <c r="F729" s="248" t="s">
        <v>1709</v>
      </c>
      <c r="G729" s="249" t="s">
        <v>1713</v>
      </c>
      <c r="H729" s="245" t="s">
        <v>1711</v>
      </c>
    </row>
    <row r="730" spans="1:8" ht="15" customHeight="1" x14ac:dyDescent="0.15">
      <c r="A730" s="22" t="str">
        <f t="shared" si="11"/>
        <v>3763オンライン0910</v>
      </c>
      <c r="B730" s="241" t="s">
        <v>1714</v>
      </c>
      <c r="C730" s="241" t="s">
        <v>1601</v>
      </c>
      <c r="D730" s="247" t="s">
        <v>1715</v>
      </c>
      <c r="E730" s="250" t="s">
        <v>1716</v>
      </c>
      <c r="F730" s="248" t="s">
        <v>1717</v>
      </c>
      <c r="G730" s="249" t="s">
        <v>1718</v>
      </c>
      <c r="H730" s="245" t="s">
        <v>1719</v>
      </c>
    </row>
    <row r="731" spans="1:8" ht="15" customHeight="1" x14ac:dyDescent="0.15">
      <c r="A731" s="22" t="str">
        <f t="shared" si="11"/>
        <v>3759オンライン1204</v>
      </c>
      <c r="B731" s="241" t="s">
        <v>1694</v>
      </c>
      <c r="C731" s="241" t="s">
        <v>1625</v>
      </c>
      <c r="D731" s="247" t="s">
        <v>1720</v>
      </c>
      <c r="E731" s="245" t="s">
        <v>1701</v>
      </c>
      <c r="F731" s="248" t="s">
        <v>1717</v>
      </c>
      <c r="G731" s="249" t="s">
        <v>1721</v>
      </c>
      <c r="H731" s="245" t="s">
        <v>1719</v>
      </c>
    </row>
    <row r="732" spans="1:8" ht="15" customHeight="1" x14ac:dyDescent="0.15">
      <c r="A732" s="22" t="str">
        <f t="shared" si="11"/>
        <v>3759オンライン0121</v>
      </c>
      <c r="B732" s="241" t="s">
        <v>1694</v>
      </c>
      <c r="C732" s="241" t="s">
        <v>1601</v>
      </c>
      <c r="D732" s="247" t="s">
        <v>1722</v>
      </c>
      <c r="E732" s="245" t="s">
        <v>1704</v>
      </c>
      <c r="F732" s="248" t="s">
        <v>1717</v>
      </c>
      <c r="G732" s="249" t="s">
        <v>1723</v>
      </c>
      <c r="H732" s="245" t="s">
        <v>1719</v>
      </c>
    </row>
    <row r="733" spans="1:8" ht="15" customHeight="1" x14ac:dyDescent="0.15">
      <c r="A733" s="22" t="str">
        <f t="shared" si="11"/>
        <v>3759オンライン0303</v>
      </c>
      <c r="B733" s="241" t="s">
        <v>1694</v>
      </c>
      <c r="C733" s="241" t="s">
        <v>1601</v>
      </c>
      <c r="D733" s="247" t="s">
        <v>1724</v>
      </c>
      <c r="E733" s="245" t="s">
        <v>1725</v>
      </c>
      <c r="F733" s="248" t="s">
        <v>1717</v>
      </c>
      <c r="G733" s="249" t="s">
        <v>1726</v>
      </c>
      <c r="H733" s="245" t="s">
        <v>1719</v>
      </c>
    </row>
    <row r="734" spans="1:8" ht="15" customHeight="1" x14ac:dyDescent="0.15">
      <c r="A734" s="22" t="str">
        <f t="shared" si="11"/>
        <v>3776オンライン0914</v>
      </c>
      <c r="B734" s="241" t="s">
        <v>1727</v>
      </c>
      <c r="C734" s="241" t="s">
        <v>1601</v>
      </c>
      <c r="D734" s="247" t="s">
        <v>1728</v>
      </c>
      <c r="E734" s="245" t="s">
        <v>1729</v>
      </c>
      <c r="F734" s="248" t="s">
        <v>1730</v>
      </c>
      <c r="G734" s="249" t="s">
        <v>1731</v>
      </c>
      <c r="H734" s="245" t="s">
        <v>1617</v>
      </c>
    </row>
    <row r="735" spans="1:8" ht="15" customHeight="1" x14ac:dyDescent="0.15">
      <c r="A735" s="22" t="str">
        <f t="shared" si="11"/>
        <v>3760オンライン1002</v>
      </c>
      <c r="B735" s="241" t="s">
        <v>1732</v>
      </c>
      <c r="C735" s="241" t="s">
        <v>1601</v>
      </c>
      <c r="D735" s="247" t="s">
        <v>1733</v>
      </c>
      <c r="E735" s="245" t="s">
        <v>1734</v>
      </c>
      <c r="F735" s="248" t="s">
        <v>1735</v>
      </c>
      <c r="G735" s="249" t="s">
        <v>1736</v>
      </c>
      <c r="H735" s="245" t="s">
        <v>1699</v>
      </c>
    </row>
    <row r="736" spans="1:8" ht="15" customHeight="1" x14ac:dyDescent="0.15">
      <c r="A736" s="22" t="str">
        <f t="shared" si="11"/>
        <v>3760オンライン1009</v>
      </c>
      <c r="B736" s="241" t="s">
        <v>1732</v>
      </c>
      <c r="C736" s="241" t="s">
        <v>1625</v>
      </c>
      <c r="D736" s="247" t="s">
        <v>1737</v>
      </c>
      <c r="E736" s="245" t="s">
        <v>1738</v>
      </c>
      <c r="F736" s="248" t="s">
        <v>1735</v>
      </c>
      <c r="G736" s="249" t="s">
        <v>1739</v>
      </c>
      <c r="H736" s="245" t="s">
        <v>1699</v>
      </c>
    </row>
    <row r="737" spans="1:8" ht="15" customHeight="1" x14ac:dyDescent="0.15">
      <c r="A737" s="22" t="str">
        <f t="shared" si="11"/>
        <v>3760オンライン0319</v>
      </c>
      <c r="B737" s="241" t="s">
        <v>1732</v>
      </c>
      <c r="C737" s="241" t="s">
        <v>1601</v>
      </c>
      <c r="D737" s="247" t="s">
        <v>1740</v>
      </c>
      <c r="E737" s="245" t="s">
        <v>1741</v>
      </c>
      <c r="F737" s="248" t="s">
        <v>1735</v>
      </c>
      <c r="G737" s="249" t="s">
        <v>1742</v>
      </c>
      <c r="H737" s="245" t="s">
        <v>1699</v>
      </c>
    </row>
    <row r="738" spans="1:8" ht="15" customHeight="1" x14ac:dyDescent="0.15">
      <c r="A738" s="22" t="str">
        <f t="shared" si="11"/>
        <v>3761オンライン0930</v>
      </c>
      <c r="B738" s="241" t="s">
        <v>1743</v>
      </c>
      <c r="C738" s="241" t="s">
        <v>1601</v>
      </c>
      <c r="D738" s="247" t="s">
        <v>1744</v>
      </c>
      <c r="E738" s="245" t="s">
        <v>1745</v>
      </c>
      <c r="F738" s="248" t="s">
        <v>1746</v>
      </c>
      <c r="G738" s="249" t="s">
        <v>1747</v>
      </c>
      <c r="H738" s="245" t="s">
        <v>1699</v>
      </c>
    </row>
    <row r="739" spans="1:8" ht="15" customHeight="1" x14ac:dyDescent="0.15">
      <c r="A739" s="22" t="str">
        <f t="shared" si="11"/>
        <v>3777オンライン1113</v>
      </c>
      <c r="B739" s="241" t="s">
        <v>1748</v>
      </c>
      <c r="C739" s="241" t="s">
        <v>1625</v>
      </c>
      <c r="D739" s="247" t="s">
        <v>1749</v>
      </c>
      <c r="E739" s="245" t="s">
        <v>1750</v>
      </c>
      <c r="F739" s="248" t="s">
        <v>1751</v>
      </c>
      <c r="G739" s="249" t="s">
        <v>1752</v>
      </c>
      <c r="H739" s="245" t="s">
        <v>1699</v>
      </c>
    </row>
    <row r="740" spans="1:8" ht="15" customHeight="1" x14ac:dyDescent="0.15">
      <c r="A740" s="22" t="str">
        <f t="shared" si="11"/>
        <v>3778オンライン0916</v>
      </c>
      <c r="B740" s="241" t="s">
        <v>1753</v>
      </c>
      <c r="C740" s="241" t="s">
        <v>1625</v>
      </c>
      <c r="D740" s="247" t="s">
        <v>1754</v>
      </c>
      <c r="E740" s="245" t="s">
        <v>1755</v>
      </c>
      <c r="F740" s="248" t="s">
        <v>1756</v>
      </c>
      <c r="G740" s="249" t="s">
        <v>1757</v>
      </c>
      <c r="H740" s="245" t="s">
        <v>1617</v>
      </c>
    </row>
  </sheetData>
  <sheetProtection formatCells="0" formatColumns="0" formatRows="0" sort="0" autoFilter="0" pivotTables="0"/>
  <autoFilter ref="A2:H665">
    <sortState ref="A3:H662">
      <sortCondition ref="B2"/>
    </sortState>
  </autoFilter>
  <sortState ref="A3:H662">
    <sortCondition ref="B3:B662"/>
    <sortCondition ref="G3:G662"/>
  </sortState>
  <phoneticPr fontId="24"/>
  <pageMargins left="0.25" right="0.25" top="0.75" bottom="0.75" header="0.3" footer="0.3"/>
  <pageSetup paperSize="8" scale="7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pageSetUpPr fitToPage="1"/>
  </sheetPr>
  <dimension ref="A1:W117"/>
  <sheetViews>
    <sheetView showGridLines="0" tabSelected="1" zoomScaleNormal="100" workbookViewId="0">
      <pane xSplit="10" ySplit="13" topLeftCell="K14" activePane="bottomRight" state="frozen"/>
      <selection activeCell="F1" sqref="F1"/>
      <selection pane="topRight" activeCell="K1" sqref="K1"/>
      <selection pane="bottomLeft" activeCell="F14" sqref="F14"/>
      <selection pane="bottomRight" activeCell="K5" sqref="K5:O5"/>
    </sheetView>
  </sheetViews>
  <sheetFormatPr defaultRowHeight="12" x14ac:dyDescent="0.15"/>
  <cols>
    <col min="1" max="1" width="9.5703125" style="24" hidden="1" customWidth="1"/>
    <col min="2" max="2" width="12.42578125" style="24" hidden="1" customWidth="1"/>
    <col min="3" max="3" width="9.42578125" style="24" hidden="1" customWidth="1"/>
    <col min="4" max="5" width="8" style="24" hidden="1" customWidth="1"/>
    <col min="6" max="6" width="7.42578125" style="24" customWidth="1"/>
    <col min="7" max="7" width="5.85546875" style="25" customWidth="1"/>
    <col min="8" max="8" width="10.42578125" style="25" customWidth="1"/>
    <col min="9" max="9" width="1.28515625" style="27" customWidth="1"/>
    <col min="10" max="10" width="11.5703125" style="39" customWidth="1"/>
    <col min="11" max="11" width="2.85546875" style="39" customWidth="1"/>
    <col min="12" max="12" width="36.5703125" style="24" customWidth="1"/>
    <col min="13" max="13" width="7" style="24" customWidth="1"/>
    <col min="14" max="14" width="13" style="24" customWidth="1"/>
    <col min="15" max="15" width="23.140625" style="24" customWidth="1"/>
    <col min="16" max="17" width="18.5703125" style="24" customWidth="1"/>
    <col min="18" max="18" width="14.42578125" style="24" customWidth="1"/>
    <col min="19" max="19" width="4.7109375" style="24" customWidth="1"/>
    <col min="20" max="20" width="4.7109375" style="30" customWidth="1"/>
    <col min="21" max="21" width="33.42578125" style="27" customWidth="1"/>
    <col min="22" max="23" width="16.85546875" style="27" hidden="1" customWidth="1"/>
    <col min="24" max="24" width="17.28515625" style="27" customWidth="1"/>
    <col min="25" max="16384" width="9.140625" style="27"/>
  </cols>
  <sheetData>
    <row r="1" spans="1:23" ht="18" customHeight="1" x14ac:dyDescent="0.2">
      <c r="F1" s="86"/>
      <c r="G1" s="87"/>
      <c r="H1" s="87"/>
      <c r="I1" s="26"/>
      <c r="J1" s="88"/>
      <c r="K1" s="88"/>
      <c r="L1" s="88"/>
      <c r="M1" s="86"/>
      <c r="N1" s="86"/>
      <c r="O1" s="89"/>
      <c r="P1" s="86"/>
      <c r="Q1" s="86"/>
      <c r="R1" s="86"/>
      <c r="S1" s="90"/>
      <c r="T1" s="97" t="s">
        <v>74</v>
      </c>
      <c r="U1" s="183"/>
    </row>
    <row r="2" spans="1:23" ht="20.25" customHeight="1" x14ac:dyDescent="0.2">
      <c r="F2" s="27"/>
      <c r="G2" s="28"/>
      <c r="H2" s="28"/>
      <c r="I2" s="252"/>
      <c r="J2" s="88"/>
      <c r="K2" s="88"/>
      <c r="L2" s="88"/>
      <c r="M2" s="86"/>
      <c r="N2" s="92"/>
      <c r="O2" s="93"/>
      <c r="P2" s="94"/>
      <c r="Q2" s="236" t="str">
        <f>HYPERLINK("https://www.hj.sanno.ac.jp/cp/public-seminar/","【WEB】からも承ります")</f>
        <v>【WEB】からも承ります</v>
      </c>
      <c r="S2" s="96"/>
      <c r="T2" s="97"/>
      <c r="V2" s="29" t="s">
        <v>308</v>
      </c>
      <c r="W2" s="29"/>
    </row>
    <row r="3" spans="1:23" ht="16.5" thickBot="1" x14ac:dyDescent="0.2">
      <c r="F3" s="27"/>
      <c r="G3" s="28"/>
      <c r="H3" s="28"/>
      <c r="I3" s="252"/>
      <c r="J3" s="86"/>
      <c r="K3" s="86"/>
      <c r="L3" s="253"/>
      <c r="M3" s="253"/>
      <c r="N3" s="86"/>
      <c r="O3" s="98"/>
      <c r="P3" s="99"/>
      <c r="R3" s="97" t="s">
        <v>417</v>
      </c>
      <c r="S3" s="235" t="s">
        <v>420</v>
      </c>
      <c r="T3" s="234" t="s">
        <v>419</v>
      </c>
      <c r="U3" s="97"/>
      <c r="V3" s="29" t="s">
        <v>75</v>
      </c>
      <c r="W3" s="29" t="b">
        <v>0</v>
      </c>
    </row>
    <row r="4" spans="1:23" ht="12" customHeight="1" x14ac:dyDescent="0.15">
      <c r="F4" s="282" t="s">
        <v>247</v>
      </c>
      <c r="G4" s="282"/>
      <c r="H4" s="282"/>
      <c r="J4" s="101" t="s">
        <v>38</v>
      </c>
      <c r="K4" s="254"/>
      <c r="L4" s="255"/>
      <c r="M4" s="255"/>
      <c r="N4" s="255"/>
      <c r="O4" s="256"/>
      <c r="P4" s="257" t="s">
        <v>255</v>
      </c>
      <c r="Q4" s="258"/>
      <c r="R4" s="258"/>
      <c r="S4" s="258"/>
      <c r="T4" s="258"/>
      <c r="U4" s="259"/>
      <c r="W4" s="27" t="s">
        <v>252</v>
      </c>
    </row>
    <row r="5" spans="1:23" ht="25.5" customHeight="1" x14ac:dyDescent="0.15">
      <c r="F5" s="282"/>
      <c r="G5" s="282"/>
      <c r="H5" s="282"/>
      <c r="J5" s="102" t="s">
        <v>55</v>
      </c>
      <c r="K5" s="296"/>
      <c r="L5" s="297"/>
      <c r="M5" s="297"/>
      <c r="N5" s="297"/>
      <c r="O5" s="298"/>
      <c r="P5" s="103" t="s">
        <v>43</v>
      </c>
      <c r="Q5" s="303"/>
      <c r="R5" s="304"/>
      <c r="S5" s="304"/>
      <c r="T5" s="304"/>
      <c r="U5" s="305"/>
      <c r="W5" s="27" t="s">
        <v>251</v>
      </c>
    </row>
    <row r="6" spans="1:23" ht="12" customHeight="1" x14ac:dyDescent="0.15">
      <c r="F6" s="282"/>
      <c r="G6" s="282"/>
      <c r="H6" s="282"/>
      <c r="J6" s="104" t="s">
        <v>0</v>
      </c>
      <c r="K6" s="283"/>
      <c r="L6" s="284"/>
      <c r="M6" s="284"/>
      <c r="N6" s="284"/>
      <c r="O6" s="285"/>
      <c r="P6" s="105" t="s">
        <v>169</v>
      </c>
      <c r="Q6" s="286"/>
      <c r="R6" s="287"/>
      <c r="S6" s="287"/>
      <c r="T6" s="288"/>
      <c r="U6" s="52"/>
      <c r="W6" s="27" t="s">
        <v>259</v>
      </c>
    </row>
    <row r="7" spans="1:23" ht="25.5" customHeight="1" x14ac:dyDescent="0.2">
      <c r="B7" s="31"/>
      <c r="C7" s="31"/>
      <c r="D7" s="49"/>
      <c r="E7" s="31"/>
      <c r="F7" s="260" t="s">
        <v>160</v>
      </c>
      <c r="G7" s="260" t="s">
        <v>76</v>
      </c>
      <c r="H7" s="263" t="s">
        <v>161</v>
      </c>
      <c r="J7" s="106" t="s">
        <v>39</v>
      </c>
      <c r="K7" s="289"/>
      <c r="L7" s="290"/>
      <c r="M7" s="290"/>
      <c r="N7" s="290"/>
      <c r="O7" s="291"/>
      <c r="P7" s="107" t="s">
        <v>13</v>
      </c>
      <c r="Q7" s="278"/>
      <c r="R7" s="279"/>
      <c r="S7" s="276" t="s">
        <v>310</v>
      </c>
      <c r="T7" s="277"/>
      <c r="U7" s="53"/>
      <c r="W7" s="27" t="s">
        <v>260</v>
      </c>
    </row>
    <row r="8" spans="1:23" ht="16.5" customHeight="1" x14ac:dyDescent="0.2">
      <c r="A8" s="31"/>
      <c r="B8" s="31"/>
      <c r="C8" s="31"/>
      <c r="D8" s="49"/>
      <c r="E8" s="31"/>
      <c r="F8" s="311"/>
      <c r="G8" s="260"/>
      <c r="H8" s="263"/>
      <c r="J8" s="108" t="s">
        <v>70</v>
      </c>
      <c r="K8" s="292"/>
      <c r="L8" s="293"/>
      <c r="M8" s="266" t="s">
        <v>258</v>
      </c>
      <c r="N8" s="267"/>
      <c r="O8" s="109" t="s">
        <v>12</v>
      </c>
      <c r="P8" s="294" t="s">
        <v>73</v>
      </c>
      <c r="Q8" s="306"/>
      <c r="R8" s="307"/>
      <c r="S8" s="307"/>
      <c r="T8" s="307"/>
      <c r="U8" s="308"/>
      <c r="W8" s="27" t="s">
        <v>261</v>
      </c>
    </row>
    <row r="9" spans="1:23" ht="16.5" customHeight="1" thickBot="1" x14ac:dyDescent="0.25">
      <c r="A9" s="31"/>
      <c r="B9" s="31"/>
      <c r="C9" s="31"/>
      <c r="D9" s="49"/>
      <c r="E9" s="31"/>
      <c r="F9" s="311"/>
      <c r="G9" s="260"/>
      <c r="H9" s="263"/>
      <c r="J9" s="110" t="s">
        <v>71</v>
      </c>
      <c r="K9" s="264"/>
      <c r="L9" s="265"/>
      <c r="M9" s="268"/>
      <c r="N9" s="269"/>
      <c r="O9" s="68"/>
      <c r="P9" s="295"/>
      <c r="Q9" s="309"/>
      <c r="R9" s="309"/>
      <c r="S9" s="309"/>
      <c r="T9" s="309"/>
      <c r="U9" s="310"/>
      <c r="W9" s="27" t="s">
        <v>262</v>
      </c>
    </row>
    <row r="10" spans="1:23" ht="25.5" customHeight="1" x14ac:dyDescent="0.25">
      <c r="A10" s="32"/>
      <c r="B10" s="32"/>
      <c r="C10" s="32"/>
      <c r="D10" s="50"/>
      <c r="E10" s="32"/>
      <c r="F10" s="311"/>
      <c r="G10" s="261"/>
      <c r="H10" s="261"/>
      <c r="J10" s="299" t="s">
        <v>167</v>
      </c>
      <c r="K10" s="270"/>
      <c r="L10" s="271"/>
      <c r="M10" s="271"/>
      <c r="N10" s="271"/>
      <c r="O10" s="271"/>
      <c r="P10" s="271"/>
      <c r="Q10" s="271"/>
      <c r="R10" s="271"/>
      <c r="S10" s="271"/>
      <c r="T10" s="271"/>
      <c r="U10" s="272"/>
      <c r="W10" s="27" t="s">
        <v>254</v>
      </c>
    </row>
    <row r="11" spans="1:23" ht="11.25" customHeight="1" thickBot="1" x14ac:dyDescent="0.3">
      <c r="A11" s="32"/>
      <c r="B11" s="32"/>
      <c r="C11" s="32"/>
      <c r="D11" s="50"/>
      <c r="E11" s="32"/>
      <c r="F11" s="312"/>
      <c r="G11" s="262"/>
      <c r="H11" s="262"/>
      <c r="J11" s="300"/>
      <c r="K11" s="273" t="str">
        <f>IF(W3=TRUE,"【一括】","")</f>
        <v/>
      </c>
      <c r="L11" s="274"/>
      <c r="M11" s="274"/>
      <c r="N11" s="274"/>
      <c r="O11" s="274"/>
      <c r="P11" s="274"/>
      <c r="Q11" s="274"/>
      <c r="R11" s="274"/>
      <c r="S11" s="274"/>
      <c r="T11" s="274"/>
      <c r="U11" s="275"/>
      <c r="W11" s="27" t="s">
        <v>253</v>
      </c>
    </row>
    <row r="12" spans="1:23" ht="13.5" customHeight="1" thickBot="1" x14ac:dyDescent="0.2">
      <c r="A12" s="25" t="s">
        <v>69</v>
      </c>
      <c r="B12" s="25" t="s">
        <v>248</v>
      </c>
      <c r="C12" s="25" t="s">
        <v>249</v>
      </c>
      <c r="D12" s="25" t="s">
        <v>243</v>
      </c>
      <c r="E12" s="25" t="s">
        <v>250</v>
      </c>
      <c r="F12" s="112" t="s">
        <v>162</v>
      </c>
      <c r="G12" s="112" t="s">
        <v>163</v>
      </c>
      <c r="H12" s="112" t="s">
        <v>159</v>
      </c>
      <c r="J12" s="113" t="s">
        <v>72</v>
      </c>
      <c r="K12" s="301" t="s">
        <v>257</v>
      </c>
      <c r="L12" s="302"/>
      <c r="M12" s="114"/>
      <c r="N12" s="115" t="s">
        <v>2</v>
      </c>
      <c r="O12" s="116" t="s">
        <v>266</v>
      </c>
      <c r="P12" s="117" t="s">
        <v>40</v>
      </c>
      <c r="Q12" s="117" t="s">
        <v>172</v>
      </c>
      <c r="R12" s="117" t="s">
        <v>170</v>
      </c>
      <c r="S12" s="118" t="s">
        <v>3</v>
      </c>
      <c r="T12" s="117" t="s">
        <v>42</v>
      </c>
      <c r="U12" s="119" t="s">
        <v>264</v>
      </c>
      <c r="W12" s="27" t="s">
        <v>263</v>
      </c>
    </row>
    <row r="13" spans="1:23" ht="13.5" customHeight="1" thickTop="1" x14ac:dyDescent="0.15">
      <c r="A13" s="33" t="str">
        <f t="shared" ref="A13:A113" si="0">IF(H13&gt;0,CONCATENATE(F13,G13,H13),"")</f>
        <v>1東京1016</v>
      </c>
      <c r="B13" s="33"/>
      <c r="C13" s="33"/>
      <c r="D13" s="33"/>
      <c r="E13" s="33"/>
      <c r="F13" s="120">
        <v>1</v>
      </c>
      <c r="G13" s="120" t="s">
        <v>125</v>
      </c>
      <c r="H13" s="121" t="s">
        <v>1598</v>
      </c>
      <c r="J13" s="34" t="str">
        <f>IF($A13="","",VLOOKUP($A13,開催一覧!$A:$H,5,FALSE))</f>
        <v>X3507-020-0</v>
      </c>
      <c r="K13" s="122" t="s">
        <v>173</v>
      </c>
      <c r="L13" s="44" t="str">
        <f>IF($A13="","",VLOOKUP($A13,開催一覧!$A:$H,6,FALSE))</f>
        <v>経営幹部のための戦略構想塾</v>
      </c>
      <c r="M13" s="45" t="str">
        <f>IF($A13="","",VLOOKUP($A13,開催一覧!$A:$H,8,FALSE))</f>
        <v>有明</v>
      </c>
      <c r="N13" s="62" t="str">
        <f>IF($A13="","",VLOOKUP($A13,開催一覧!$A:$H,7,FALSE))</f>
        <v>20/10/16～20/10/17</v>
      </c>
      <c r="O13" s="123" t="s">
        <v>178</v>
      </c>
      <c r="P13" s="124" t="s">
        <v>181</v>
      </c>
      <c r="Q13" s="125" t="s">
        <v>244</v>
      </c>
      <c r="R13" s="124" t="s">
        <v>245</v>
      </c>
      <c r="S13" s="126">
        <v>50</v>
      </c>
      <c r="T13" s="127" t="s">
        <v>176</v>
      </c>
      <c r="U13" s="128" t="s">
        <v>265</v>
      </c>
    </row>
    <row r="14" spans="1:23" ht="40.5" customHeight="1" x14ac:dyDescent="0.15">
      <c r="A14" s="33" t="str">
        <f t="shared" si="0"/>
        <v/>
      </c>
      <c r="B14" s="33" t="str">
        <f>IF($A14="","",VLOOKUP($A14,開催一覧!$A:$H,6,FALSE))</f>
        <v/>
      </c>
      <c r="C14" s="33" t="str">
        <f>IF($A14="","",VLOOKUP($A14,開催一覧!$A:$H,7,FALSE))</f>
        <v/>
      </c>
      <c r="D14" s="33" t="str">
        <f>IF($A14="","",VLOOKUP($A14,開催一覧!$A:$H,8,FALSE))</f>
        <v/>
      </c>
      <c r="E14" s="33" t="str">
        <f>IF($A14="","",VLOOKUP($A14,開催一覧!$A:$H,5,FALSE))</f>
        <v/>
      </c>
      <c r="F14" s="47"/>
      <c r="G14" s="251"/>
      <c r="H14" s="48"/>
      <c r="J14" s="34" t="str">
        <f>IF(ISERROR(E14), "",E14 )</f>
        <v/>
      </c>
      <c r="K14" s="198" t="s">
        <v>168</v>
      </c>
      <c r="L14" s="199" t="str">
        <f>IF(ISERROR(B14), "該当のセミナーが見つかりません。No、エリア、開始日を見直してください。",B14 )</f>
        <v/>
      </c>
      <c r="M14" s="200" t="str">
        <f t="shared" ref="M14:M113" si="1">IF(ISERROR(D14), "？？",D14 )</f>
        <v/>
      </c>
      <c r="N14" s="201" t="str">
        <f t="shared" ref="N14:N113" si="2">IF(ISERROR(C14), "？？",C14 )</f>
        <v/>
      </c>
      <c r="O14" s="202"/>
      <c r="P14" s="203"/>
      <c r="Q14" s="204"/>
      <c r="R14" s="205"/>
      <c r="S14" s="206"/>
      <c r="T14" s="194"/>
      <c r="U14" s="197"/>
    </row>
    <row r="15" spans="1:23" ht="40.5" customHeight="1" x14ac:dyDescent="0.15">
      <c r="A15" s="33" t="str">
        <f t="shared" si="0"/>
        <v/>
      </c>
      <c r="B15" s="33" t="str">
        <f>IF($A15="","",VLOOKUP($A15,開催一覧!$A:$H,6,FALSE))</f>
        <v/>
      </c>
      <c r="C15" s="33" t="str">
        <f>IF($A15="","",VLOOKUP($A15,開催一覧!$A:$H,7,FALSE))</f>
        <v/>
      </c>
      <c r="D15" s="33" t="str">
        <f>IF($A15="","",VLOOKUP($A15,開催一覧!$A:$H,8,FALSE))</f>
        <v/>
      </c>
      <c r="E15" s="33" t="str">
        <f>IF($A15="","",VLOOKUP($A15,開催一覧!$A:$H,5,FALSE))</f>
        <v/>
      </c>
      <c r="F15" s="47"/>
      <c r="G15" s="251"/>
      <c r="H15" s="48"/>
      <c r="J15" s="34" t="str">
        <f t="shared" ref="J15:J113" si="3">IF(ISERROR(E15), "",E15 )</f>
        <v/>
      </c>
      <c r="K15" s="207" t="s">
        <v>41</v>
      </c>
      <c r="L15" s="208" t="str">
        <f>IF(ISERROR(B15), "該当のセミナーが見つかりません。No、エリア、開始日を見直してください。",B15 )</f>
        <v/>
      </c>
      <c r="M15" s="209" t="str">
        <f t="shared" si="1"/>
        <v/>
      </c>
      <c r="N15" s="210" t="str">
        <f t="shared" si="2"/>
        <v/>
      </c>
      <c r="O15" s="211"/>
      <c r="P15" s="81"/>
      <c r="Q15" s="212"/>
      <c r="R15" s="38"/>
      <c r="S15" s="190"/>
      <c r="T15" s="213"/>
      <c r="U15" s="214"/>
    </row>
    <row r="16" spans="1:23" ht="40.5" customHeight="1" x14ac:dyDescent="0.15">
      <c r="A16" s="33" t="str">
        <f t="shared" si="0"/>
        <v/>
      </c>
      <c r="B16" s="33" t="str">
        <f>IF($A16="","",VLOOKUP($A16,開催一覧!$A:$H,6,FALSE))</f>
        <v/>
      </c>
      <c r="C16" s="33" t="str">
        <f>IF($A16="","",VLOOKUP($A16,開催一覧!$A:$H,7,FALSE))</f>
        <v/>
      </c>
      <c r="D16" s="33" t="str">
        <f>IF($A16="","",VLOOKUP($A16,開催一覧!$A:$H,8,FALSE))</f>
        <v/>
      </c>
      <c r="E16" s="33" t="str">
        <f>IF($A16="","",VLOOKUP($A16,開催一覧!$A:$H,5,FALSE))</f>
        <v/>
      </c>
      <c r="F16" s="47"/>
      <c r="G16" s="251"/>
      <c r="H16" s="48"/>
      <c r="J16" s="34" t="str">
        <f t="shared" si="3"/>
        <v/>
      </c>
      <c r="K16" s="207" t="s">
        <v>5</v>
      </c>
      <c r="L16" s="208" t="str">
        <f t="shared" ref="L16:L113" si="4">IF(ISERROR(B16), "該当のセミナーが見つかりません。No、エリア、開始日を見直してください。",B16 )</f>
        <v/>
      </c>
      <c r="M16" s="209" t="str">
        <f t="shared" si="1"/>
        <v/>
      </c>
      <c r="N16" s="210" t="str">
        <f t="shared" si="2"/>
        <v/>
      </c>
      <c r="O16" s="211"/>
      <c r="P16" s="81"/>
      <c r="Q16" s="212"/>
      <c r="R16" s="38"/>
      <c r="S16" s="190"/>
      <c r="T16" s="213"/>
      <c r="U16" s="214"/>
    </row>
    <row r="17" spans="1:21" ht="40.5" customHeight="1" x14ac:dyDescent="0.15">
      <c r="A17" s="33" t="str">
        <f t="shared" si="0"/>
        <v/>
      </c>
      <c r="B17" s="33" t="str">
        <f>IF($A17="","",VLOOKUP($A17,開催一覧!$A:$H,6,FALSE))</f>
        <v/>
      </c>
      <c r="C17" s="33" t="str">
        <f>IF($A17="","",VLOOKUP($A17,開催一覧!$A:$H,7,FALSE))</f>
        <v/>
      </c>
      <c r="D17" s="33" t="str">
        <f>IF($A17="","",VLOOKUP($A17,開催一覧!$A:$H,8,FALSE))</f>
        <v/>
      </c>
      <c r="E17" s="33" t="str">
        <f>IF($A17="","",VLOOKUP($A17,開催一覧!$A:$H,5,FALSE))</f>
        <v/>
      </c>
      <c r="F17" s="47"/>
      <c r="G17" s="251"/>
      <c r="H17" s="48"/>
      <c r="J17" s="34" t="str">
        <f t="shared" si="3"/>
        <v/>
      </c>
      <c r="K17" s="207" t="s">
        <v>6</v>
      </c>
      <c r="L17" s="208" t="str">
        <f t="shared" si="4"/>
        <v/>
      </c>
      <c r="M17" s="209" t="str">
        <f t="shared" si="1"/>
        <v/>
      </c>
      <c r="N17" s="210" t="str">
        <f t="shared" si="2"/>
        <v/>
      </c>
      <c r="O17" s="211"/>
      <c r="P17" s="81"/>
      <c r="Q17" s="212"/>
      <c r="R17" s="38"/>
      <c r="S17" s="190"/>
      <c r="T17" s="213"/>
      <c r="U17" s="214"/>
    </row>
    <row r="18" spans="1:21" ht="40.5" customHeight="1" x14ac:dyDescent="0.15">
      <c r="A18" s="33" t="str">
        <f t="shared" si="0"/>
        <v/>
      </c>
      <c r="B18" s="33" t="str">
        <f>IF($A18="","",VLOOKUP($A18,開催一覧!$A:$H,6,FALSE))</f>
        <v/>
      </c>
      <c r="C18" s="33" t="str">
        <f>IF($A18="","",VLOOKUP($A18,開催一覧!$A:$H,7,FALSE))</f>
        <v/>
      </c>
      <c r="D18" s="33" t="str">
        <f>IF($A18="","",VLOOKUP($A18,開催一覧!$A:$H,8,FALSE))</f>
        <v/>
      </c>
      <c r="E18" s="33" t="str">
        <f>IF($A18="","",VLOOKUP($A18,開催一覧!$A:$H,5,FALSE))</f>
        <v/>
      </c>
      <c r="F18" s="47"/>
      <c r="G18" s="251"/>
      <c r="H18" s="48"/>
      <c r="J18" s="34" t="str">
        <f t="shared" si="3"/>
        <v/>
      </c>
      <c r="K18" s="207" t="s">
        <v>7</v>
      </c>
      <c r="L18" s="208" t="str">
        <f t="shared" si="4"/>
        <v/>
      </c>
      <c r="M18" s="209" t="str">
        <f t="shared" si="1"/>
        <v/>
      </c>
      <c r="N18" s="210" t="str">
        <f t="shared" si="2"/>
        <v/>
      </c>
      <c r="O18" s="211"/>
      <c r="P18" s="81"/>
      <c r="Q18" s="212"/>
      <c r="R18" s="38"/>
      <c r="S18" s="190"/>
      <c r="T18" s="213"/>
      <c r="U18" s="214"/>
    </row>
    <row r="19" spans="1:21" ht="40.5" customHeight="1" x14ac:dyDescent="0.15">
      <c r="A19" s="33" t="str">
        <f t="shared" si="0"/>
        <v/>
      </c>
      <c r="B19" s="33" t="str">
        <f>IF($A19="","",VLOOKUP($A19,開催一覧!$A:$H,6,FALSE))</f>
        <v/>
      </c>
      <c r="C19" s="33" t="str">
        <f>IF($A19="","",VLOOKUP($A19,開催一覧!$A:$H,7,FALSE))</f>
        <v/>
      </c>
      <c r="D19" s="33" t="str">
        <f>IF($A19="","",VLOOKUP($A19,開催一覧!$A:$H,8,FALSE))</f>
        <v/>
      </c>
      <c r="E19" s="33" t="str">
        <f>IF($A19="","",VLOOKUP($A19,開催一覧!$A:$H,5,FALSE))</f>
        <v/>
      </c>
      <c r="F19" s="47"/>
      <c r="G19" s="251"/>
      <c r="H19" s="48"/>
      <c r="J19" s="34" t="str">
        <f t="shared" si="3"/>
        <v/>
      </c>
      <c r="K19" s="207" t="s">
        <v>8</v>
      </c>
      <c r="L19" s="208" t="str">
        <f t="shared" si="4"/>
        <v/>
      </c>
      <c r="M19" s="209" t="str">
        <f t="shared" si="1"/>
        <v/>
      </c>
      <c r="N19" s="210" t="str">
        <f t="shared" si="2"/>
        <v/>
      </c>
      <c r="O19" s="211"/>
      <c r="P19" s="81"/>
      <c r="Q19" s="212"/>
      <c r="R19" s="38"/>
      <c r="S19" s="190"/>
      <c r="T19" s="213"/>
      <c r="U19" s="214"/>
    </row>
    <row r="20" spans="1:21" ht="40.5" customHeight="1" x14ac:dyDescent="0.15">
      <c r="A20" s="33" t="str">
        <f t="shared" si="0"/>
        <v/>
      </c>
      <c r="B20" s="33" t="str">
        <f>IF($A20="","",VLOOKUP($A20,開催一覧!$A:$H,6,FALSE))</f>
        <v/>
      </c>
      <c r="C20" s="33" t="str">
        <f>IF($A20="","",VLOOKUP($A20,開催一覧!$A:$H,7,FALSE))</f>
        <v/>
      </c>
      <c r="D20" s="33" t="str">
        <f>IF($A20="","",VLOOKUP($A20,開催一覧!$A:$H,8,FALSE))</f>
        <v/>
      </c>
      <c r="E20" s="33" t="str">
        <f>IF($A20="","",VLOOKUP($A20,開催一覧!$A:$H,5,FALSE))</f>
        <v/>
      </c>
      <c r="F20" s="47"/>
      <c r="G20" s="251"/>
      <c r="H20" s="48"/>
      <c r="J20" s="34" t="str">
        <f t="shared" si="3"/>
        <v/>
      </c>
      <c r="K20" s="207" t="s">
        <v>9</v>
      </c>
      <c r="L20" s="208" t="str">
        <f t="shared" si="4"/>
        <v/>
      </c>
      <c r="M20" s="209" t="str">
        <f t="shared" si="1"/>
        <v/>
      </c>
      <c r="N20" s="210" t="str">
        <f t="shared" si="2"/>
        <v/>
      </c>
      <c r="O20" s="211"/>
      <c r="P20" s="81"/>
      <c r="Q20" s="212"/>
      <c r="R20" s="38"/>
      <c r="S20" s="190"/>
      <c r="T20" s="213"/>
      <c r="U20" s="214"/>
    </row>
    <row r="21" spans="1:21" ht="40.5" customHeight="1" x14ac:dyDescent="0.15">
      <c r="A21" s="33" t="str">
        <f t="shared" si="0"/>
        <v/>
      </c>
      <c r="B21" s="33" t="str">
        <f>IF($A21="","",VLOOKUP($A21,開催一覧!$A:$H,6,FALSE))</f>
        <v/>
      </c>
      <c r="C21" s="33" t="str">
        <f>IF($A21="","",VLOOKUP($A21,開催一覧!$A:$H,7,FALSE))</f>
        <v/>
      </c>
      <c r="D21" s="33" t="str">
        <f>IF($A21="","",VLOOKUP($A21,開催一覧!$A:$H,8,FALSE))</f>
        <v/>
      </c>
      <c r="E21" s="33" t="str">
        <f>IF($A21="","",VLOOKUP($A21,開催一覧!$A:$H,5,FALSE))</f>
        <v/>
      </c>
      <c r="F21" s="47"/>
      <c r="G21" s="251"/>
      <c r="H21" s="48"/>
      <c r="J21" s="34" t="str">
        <f t="shared" si="3"/>
        <v/>
      </c>
      <c r="K21" s="207" t="s">
        <v>67</v>
      </c>
      <c r="L21" s="208" t="str">
        <f t="shared" si="4"/>
        <v/>
      </c>
      <c r="M21" s="209" t="str">
        <f t="shared" si="1"/>
        <v/>
      </c>
      <c r="N21" s="210" t="str">
        <f t="shared" si="2"/>
        <v/>
      </c>
      <c r="O21" s="211"/>
      <c r="P21" s="81"/>
      <c r="Q21" s="212"/>
      <c r="R21" s="38"/>
      <c r="S21" s="190"/>
      <c r="T21" s="213"/>
      <c r="U21" s="214"/>
    </row>
    <row r="22" spans="1:21" ht="40.5" customHeight="1" x14ac:dyDescent="0.15">
      <c r="A22" s="33" t="str">
        <f t="shared" si="0"/>
        <v/>
      </c>
      <c r="B22" s="33" t="str">
        <f>IF($A22="","",VLOOKUP($A22,開催一覧!$A:$H,6,FALSE))</f>
        <v/>
      </c>
      <c r="C22" s="33" t="str">
        <f>IF($A22="","",VLOOKUP($A22,開催一覧!$A:$H,7,FALSE))</f>
        <v/>
      </c>
      <c r="D22" s="33" t="str">
        <f>IF($A22="","",VLOOKUP($A22,開催一覧!$A:$H,8,FALSE))</f>
        <v/>
      </c>
      <c r="E22" s="33" t="str">
        <f>IF($A22="","",VLOOKUP($A22,開催一覧!$A:$H,5,FALSE))</f>
        <v/>
      </c>
      <c r="F22" s="47"/>
      <c r="G22" s="251"/>
      <c r="H22" s="48"/>
      <c r="J22" s="196" t="str">
        <f t="shared" si="3"/>
        <v/>
      </c>
      <c r="K22" s="215" t="s">
        <v>10</v>
      </c>
      <c r="L22" s="208" t="str">
        <f t="shared" si="4"/>
        <v/>
      </c>
      <c r="M22" s="209" t="str">
        <f t="shared" si="1"/>
        <v/>
      </c>
      <c r="N22" s="210" t="str">
        <f t="shared" si="2"/>
        <v/>
      </c>
      <c r="O22" s="211"/>
      <c r="P22" s="81"/>
      <c r="Q22" s="212"/>
      <c r="R22" s="38"/>
      <c r="S22" s="190"/>
      <c r="T22" s="213"/>
      <c r="U22" s="214"/>
    </row>
    <row r="23" spans="1:21" ht="40.5" customHeight="1" x14ac:dyDescent="0.15">
      <c r="A23" s="33" t="str">
        <f t="shared" ref="A23:A86" si="5">IF(H23&gt;0,CONCATENATE(F23,G23,H23),"")</f>
        <v/>
      </c>
      <c r="B23" s="33" t="str">
        <f>IF($A23="","",VLOOKUP($A23,開催一覧!$A:$H,6,FALSE))</f>
        <v/>
      </c>
      <c r="C23" s="33" t="str">
        <f>IF($A23="","",VLOOKUP($A23,開催一覧!$A:$H,7,FALSE))</f>
        <v/>
      </c>
      <c r="D23" s="33" t="str">
        <f>IF($A23="","",VLOOKUP($A23,開催一覧!$A:$H,8,FALSE))</f>
        <v/>
      </c>
      <c r="E23" s="33" t="str">
        <f>IF($A23="","",VLOOKUP($A23,開催一覧!$A:$H,5,FALSE))</f>
        <v/>
      </c>
      <c r="F23" s="47"/>
      <c r="G23" s="251"/>
      <c r="H23" s="48"/>
      <c r="J23" s="196" t="str">
        <f t="shared" si="3"/>
        <v/>
      </c>
      <c r="K23" s="215" t="s">
        <v>326</v>
      </c>
      <c r="L23" s="208" t="str">
        <f t="shared" ref="L23:L86" si="6">IF(ISERROR(B23), "該当のセミナーが見つかりません。No、エリア、開始日を見直してください。",B23 )</f>
        <v/>
      </c>
      <c r="M23" s="209" t="str">
        <f t="shared" ref="M23:M86" si="7">IF(ISERROR(D23), "？？",D23 )</f>
        <v/>
      </c>
      <c r="N23" s="210" t="str">
        <f t="shared" ref="N23:N86" si="8">IF(ISERROR(C23), "？？",C23 )</f>
        <v/>
      </c>
      <c r="O23" s="211"/>
      <c r="P23" s="81"/>
      <c r="Q23" s="212"/>
      <c r="R23" s="38"/>
      <c r="S23" s="190"/>
      <c r="T23" s="213"/>
      <c r="U23" s="214"/>
    </row>
    <row r="24" spans="1:21" ht="40.5" customHeight="1" x14ac:dyDescent="0.15">
      <c r="A24" s="33" t="str">
        <f t="shared" si="5"/>
        <v/>
      </c>
      <c r="B24" s="33" t="str">
        <f>IF($A24="","",VLOOKUP($A24,開催一覧!$A:$H,6,FALSE))</f>
        <v/>
      </c>
      <c r="C24" s="33" t="str">
        <f>IF($A24="","",VLOOKUP($A24,開催一覧!$A:$H,7,FALSE))</f>
        <v/>
      </c>
      <c r="D24" s="33" t="str">
        <f>IF($A24="","",VLOOKUP($A24,開催一覧!$A:$H,8,FALSE))</f>
        <v/>
      </c>
      <c r="E24" s="33" t="str">
        <f>IF($A24="","",VLOOKUP($A24,開催一覧!$A:$H,5,FALSE))</f>
        <v/>
      </c>
      <c r="F24" s="47"/>
      <c r="G24" s="251"/>
      <c r="H24" s="48"/>
      <c r="J24" s="196" t="str">
        <f t="shared" si="3"/>
        <v/>
      </c>
      <c r="K24" s="215" t="s">
        <v>327</v>
      </c>
      <c r="L24" s="208" t="str">
        <f t="shared" si="6"/>
        <v/>
      </c>
      <c r="M24" s="209" t="str">
        <f t="shared" si="7"/>
        <v/>
      </c>
      <c r="N24" s="210" t="str">
        <f t="shared" si="8"/>
        <v/>
      </c>
      <c r="O24" s="211"/>
      <c r="P24" s="81"/>
      <c r="Q24" s="212"/>
      <c r="R24" s="38"/>
      <c r="S24" s="190"/>
      <c r="T24" s="213"/>
      <c r="U24" s="214"/>
    </row>
    <row r="25" spans="1:21" ht="40.5" customHeight="1" x14ac:dyDescent="0.15">
      <c r="A25" s="33" t="str">
        <f t="shared" si="5"/>
        <v/>
      </c>
      <c r="B25" s="33" t="str">
        <f>IF($A25="","",VLOOKUP($A25,開催一覧!$A:$H,6,FALSE))</f>
        <v/>
      </c>
      <c r="C25" s="33" t="str">
        <f>IF($A25="","",VLOOKUP($A25,開催一覧!$A:$H,7,FALSE))</f>
        <v/>
      </c>
      <c r="D25" s="33" t="str">
        <f>IF($A25="","",VLOOKUP($A25,開催一覧!$A:$H,8,FALSE))</f>
        <v/>
      </c>
      <c r="E25" s="33" t="str">
        <f>IF($A25="","",VLOOKUP($A25,開催一覧!$A:$H,5,FALSE))</f>
        <v/>
      </c>
      <c r="F25" s="47"/>
      <c r="G25" s="251"/>
      <c r="H25" s="48"/>
      <c r="J25" s="196" t="str">
        <f t="shared" si="3"/>
        <v/>
      </c>
      <c r="K25" s="215" t="s">
        <v>328</v>
      </c>
      <c r="L25" s="208" t="str">
        <f t="shared" si="6"/>
        <v/>
      </c>
      <c r="M25" s="209" t="str">
        <f t="shared" si="7"/>
        <v/>
      </c>
      <c r="N25" s="210" t="str">
        <f t="shared" si="8"/>
        <v/>
      </c>
      <c r="O25" s="211"/>
      <c r="P25" s="81"/>
      <c r="Q25" s="212"/>
      <c r="R25" s="38"/>
      <c r="S25" s="190"/>
      <c r="T25" s="213"/>
      <c r="U25" s="214"/>
    </row>
    <row r="26" spans="1:21" ht="40.5" customHeight="1" x14ac:dyDescent="0.15">
      <c r="A26" s="33" t="str">
        <f t="shared" si="5"/>
        <v/>
      </c>
      <c r="B26" s="33" t="str">
        <f>IF($A26="","",VLOOKUP($A26,開催一覧!$A:$H,6,FALSE))</f>
        <v/>
      </c>
      <c r="C26" s="33" t="str">
        <f>IF($A26="","",VLOOKUP($A26,開催一覧!$A:$H,7,FALSE))</f>
        <v/>
      </c>
      <c r="D26" s="33" t="str">
        <f>IF($A26="","",VLOOKUP($A26,開催一覧!$A:$H,8,FALSE))</f>
        <v/>
      </c>
      <c r="E26" s="33" t="str">
        <f>IF($A26="","",VLOOKUP($A26,開催一覧!$A:$H,5,FALSE))</f>
        <v/>
      </c>
      <c r="F26" s="47"/>
      <c r="G26" s="251"/>
      <c r="H26" s="48"/>
      <c r="J26" s="196" t="str">
        <f t="shared" si="3"/>
        <v/>
      </c>
      <c r="K26" s="215" t="s">
        <v>329</v>
      </c>
      <c r="L26" s="208" t="str">
        <f t="shared" si="6"/>
        <v/>
      </c>
      <c r="M26" s="209" t="str">
        <f t="shared" si="7"/>
        <v/>
      </c>
      <c r="N26" s="210" t="str">
        <f t="shared" si="8"/>
        <v/>
      </c>
      <c r="O26" s="211"/>
      <c r="P26" s="81"/>
      <c r="Q26" s="212"/>
      <c r="R26" s="38"/>
      <c r="S26" s="190"/>
      <c r="T26" s="213"/>
      <c r="U26" s="214"/>
    </row>
    <row r="27" spans="1:21" ht="40.5" customHeight="1" x14ac:dyDescent="0.15">
      <c r="A27" s="33" t="str">
        <f t="shared" si="5"/>
        <v/>
      </c>
      <c r="B27" s="33" t="str">
        <f>IF($A27="","",VLOOKUP($A27,開催一覧!$A:$H,6,FALSE))</f>
        <v/>
      </c>
      <c r="C27" s="33" t="str">
        <f>IF($A27="","",VLOOKUP($A27,開催一覧!$A:$H,7,FALSE))</f>
        <v/>
      </c>
      <c r="D27" s="33" t="str">
        <f>IF($A27="","",VLOOKUP($A27,開催一覧!$A:$H,8,FALSE))</f>
        <v/>
      </c>
      <c r="E27" s="33" t="str">
        <f>IF($A27="","",VLOOKUP($A27,開催一覧!$A:$H,5,FALSE))</f>
        <v/>
      </c>
      <c r="F27" s="47"/>
      <c r="G27" s="251"/>
      <c r="H27" s="48"/>
      <c r="J27" s="196" t="str">
        <f t="shared" si="3"/>
        <v/>
      </c>
      <c r="K27" s="215" t="s">
        <v>330</v>
      </c>
      <c r="L27" s="208" t="str">
        <f t="shared" si="6"/>
        <v/>
      </c>
      <c r="M27" s="209" t="str">
        <f t="shared" si="7"/>
        <v/>
      </c>
      <c r="N27" s="210" t="str">
        <f t="shared" si="8"/>
        <v/>
      </c>
      <c r="O27" s="211"/>
      <c r="P27" s="81"/>
      <c r="Q27" s="212"/>
      <c r="R27" s="38"/>
      <c r="S27" s="190"/>
      <c r="T27" s="213"/>
      <c r="U27" s="214"/>
    </row>
    <row r="28" spans="1:21" ht="40.5" customHeight="1" x14ac:dyDescent="0.15">
      <c r="A28" s="33" t="str">
        <f t="shared" si="5"/>
        <v/>
      </c>
      <c r="B28" s="33" t="str">
        <f>IF($A28="","",VLOOKUP($A28,開催一覧!$A:$H,6,FALSE))</f>
        <v/>
      </c>
      <c r="C28" s="33" t="str">
        <f>IF($A28="","",VLOOKUP($A28,開催一覧!$A:$H,7,FALSE))</f>
        <v/>
      </c>
      <c r="D28" s="33" t="str">
        <f>IF($A28="","",VLOOKUP($A28,開催一覧!$A:$H,8,FALSE))</f>
        <v/>
      </c>
      <c r="E28" s="33" t="str">
        <f>IF($A28="","",VLOOKUP($A28,開催一覧!$A:$H,5,FALSE))</f>
        <v/>
      </c>
      <c r="F28" s="47"/>
      <c r="G28" s="251"/>
      <c r="H28" s="48"/>
      <c r="J28" s="196" t="str">
        <f t="shared" si="3"/>
        <v/>
      </c>
      <c r="K28" s="215" t="s">
        <v>331</v>
      </c>
      <c r="L28" s="208" t="str">
        <f t="shared" si="6"/>
        <v/>
      </c>
      <c r="M28" s="209" t="str">
        <f t="shared" si="7"/>
        <v/>
      </c>
      <c r="N28" s="210" t="str">
        <f t="shared" si="8"/>
        <v/>
      </c>
      <c r="O28" s="211"/>
      <c r="P28" s="81"/>
      <c r="Q28" s="212"/>
      <c r="R28" s="38"/>
      <c r="S28" s="190"/>
      <c r="T28" s="213"/>
      <c r="U28" s="214"/>
    </row>
    <row r="29" spans="1:21" ht="40.5" customHeight="1" x14ac:dyDescent="0.15">
      <c r="A29" s="33" t="str">
        <f t="shared" si="5"/>
        <v/>
      </c>
      <c r="B29" s="33" t="str">
        <f>IF($A29="","",VLOOKUP($A29,開催一覧!$A:$H,6,FALSE))</f>
        <v/>
      </c>
      <c r="C29" s="33" t="str">
        <f>IF($A29="","",VLOOKUP($A29,開催一覧!$A:$H,7,FALSE))</f>
        <v/>
      </c>
      <c r="D29" s="33" t="str">
        <f>IF($A29="","",VLOOKUP($A29,開催一覧!$A:$H,8,FALSE))</f>
        <v/>
      </c>
      <c r="E29" s="33" t="str">
        <f>IF($A29="","",VLOOKUP($A29,開催一覧!$A:$H,5,FALSE))</f>
        <v/>
      </c>
      <c r="F29" s="47"/>
      <c r="G29" s="251"/>
      <c r="H29" s="48"/>
      <c r="J29" s="196" t="str">
        <f t="shared" si="3"/>
        <v/>
      </c>
      <c r="K29" s="215" t="s">
        <v>332</v>
      </c>
      <c r="L29" s="208" t="str">
        <f t="shared" si="6"/>
        <v/>
      </c>
      <c r="M29" s="209" t="str">
        <f t="shared" si="7"/>
        <v/>
      </c>
      <c r="N29" s="210" t="str">
        <f t="shared" si="8"/>
        <v/>
      </c>
      <c r="O29" s="211"/>
      <c r="P29" s="81"/>
      <c r="Q29" s="212"/>
      <c r="R29" s="38"/>
      <c r="S29" s="190"/>
      <c r="T29" s="213"/>
      <c r="U29" s="214"/>
    </row>
    <row r="30" spans="1:21" ht="40.5" customHeight="1" x14ac:dyDescent="0.15">
      <c r="A30" s="33" t="str">
        <f t="shared" si="5"/>
        <v/>
      </c>
      <c r="B30" s="33" t="str">
        <f>IF($A30="","",VLOOKUP($A30,開催一覧!$A:$H,6,FALSE))</f>
        <v/>
      </c>
      <c r="C30" s="33" t="str">
        <f>IF($A30="","",VLOOKUP($A30,開催一覧!$A:$H,7,FALSE))</f>
        <v/>
      </c>
      <c r="D30" s="33" t="str">
        <f>IF($A30="","",VLOOKUP($A30,開催一覧!$A:$H,8,FALSE))</f>
        <v/>
      </c>
      <c r="E30" s="33" t="str">
        <f>IF($A30="","",VLOOKUP($A30,開催一覧!$A:$H,5,FALSE))</f>
        <v/>
      </c>
      <c r="F30" s="47"/>
      <c r="G30" s="251"/>
      <c r="H30" s="48"/>
      <c r="J30" s="196" t="str">
        <f t="shared" si="3"/>
        <v/>
      </c>
      <c r="K30" s="215" t="s">
        <v>333</v>
      </c>
      <c r="L30" s="208" t="str">
        <f t="shared" si="6"/>
        <v/>
      </c>
      <c r="M30" s="209" t="str">
        <f t="shared" si="7"/>
        <v/>
      </c>
      <c r="N30" s="210" t="str">
        <f t="shared" si="8"/>
        <v/>
      </c>
      <c r="O30" s="211"/>
      <c r="P30" s="81"/>
      <c r="Q30" s="212"/>
      <c r="R30" s="38"/>
      <c r="S30" s="190"/>
      <c r="T30" s="213"/>
      <c r="U30" s="214"/>
    </row>
    <row r="31" spans="1:21" ht="40.5" customHeight="1" x14ac:dyDescent="0.15">
      <c r="A31" s="33" t="str">
        <f t="shared" si="5"/>
        <v/>
      </c>
      <c r="B31" s="33" t="str">
        <f>IF($A31="","",VLOOKUP($A31,開催一覧!$A:$H,6,FALSE))</f>
        <v/>
      </c>
      <c r="C31" s="33" t="str">
        <f>IF($A31="","",VLOOKUP($A31,開催一覧!$A:$H,7,FALSE))</f>
        <v/>
      </c>
      <c r="D31" s="33" t="str">
        <f>IF($A31="","",VLOOKUP($A31,開催一覧!$A:$H,8,FALSE))</f>
        <v/>
      </c>
      <c r="E31" s="33" t="str">
        <f>IF($A31="","",VLOOKUP($A31,開催一覧!$A:$H,5,FALSE))</f>
        <v/>
      </c>
      <c r="F31" s="47"/>
      <c r="G31" s="251"/>
      <c r="H31" s="48"/>
      <c r="J31" s="196" t="str">
        <f t="shared" si="3"/>
        <v/>
      </c>
      <c r="K31" s="215" t="s">
        <v>334</v>
      </c>
      <c r="L31" s="208" t="str">
        <f t="shared" si="6"/>
        <v/>
      </c>
      <c r="M31" s="209" t="str">
        <f t="shared" si="7"/>
        <v/>
      </c>
      <c r="N31" s="210" t="str">
        <f t="shared" si="8"/>
        <v/>
      </c>
      <c r="O31" s="211"/>
      <c r="P31" s="81"/>
      <c r="Q31" s="212"/>
      <c r="R31" s="38"/>
      <c r="S31" s="190"/>
      <c r="T31" s="213"/>
      <c r="U31" s="214"/>
    </row>
    <row r="32" spans="1:21" ht="40.5" customHeight="1" x14ac:dyDescent="0.15">
      <c r="A32" s="33" t="str">
        <f t="shared" si="5"/>
        <v/>
      </c>
      <c r="B32" s="33" t="str">
        <f>IF($A32="","",VLOOKUP($A32,開催一覧!$A:$H,6,FALSE))</f>
        <v/>
      </c>
      <c r="C32" s="33" t="str">
        <f>IF($A32="","",VLOOKUP($A32,開催一覧!$A:$H,7,FALSE))</f>
        <v/>
      </c>
      <c r="D32" s="33" t="str">
        <f>IF($A32="","",VLOOKUP($A32,開催一覧!$A:$H,8,FALSE))</f>
        <v/>
      </c>
      <c r="E32" s="33" t="str">
        <f>IF($A32="","",VLOOKUP($A32,開催一覧!$A:$H,5,FALSE))</f>
        <v/>
      </c>
      <c r="F32" s="47"/>
      <c r="G32" s="251"/>
      <c r="H32" s="48"/>
      <c r="J32" s="196" t="str">
        <f t="shared" si="3"/>
        <v/>
      </c>
      <c r="K32" s="215" t="s">
        <v>335</v>
      </c>
      <c r="L32" s="208" t="str">
        <f t="shared" si="6"/>
        <v/>
      </c>
      <c r="M32" s="209" t="str">
        <f t="shared" si="7"/>
        <v/>
      </c>
      <c r="N32" s="210" t="str">
        <f t="shared" si="8"/>
        <v/>
      </c>
      <c r="O32" s="211"/>
      <c r="P32" s="81"/>
      <c r="Q32" s="212"/>
      <c r="R32" s="38"/>
      <c r="S32" s="190"/>
      <c r="T32" s="213"/>
      <c r="U32" s="214"/>
    </row>
    <row r="33" spans="1:21" ht="40.5" customHeight="1" x14ac:dyDescent="0.15">
      <c r="A33" s="33" t="str">
        <f t="shared" si="5"/>
        <v/>
      </c>
      <c r="B33" s="33" t="str">
        <f>IF($A33="","",VLOOKUP($A33,開催一覧!$A:$H,6,FALSE))</f>
        <v/>
      </c>
      <c r="C33" s="33" t="str">
        <f>IF($A33="","",VLOOKUP($A33,開催一覧!$A:$H,7,FALSE))</f>
        <v/>
      </c>
      <c r="D33" s="33" t="str">
        <f>IF($A33="","",VLOOKUP($A33,開催一覧!$A:$H,8,FALSE))</f>
        <v/>
      </c>
      <c r="E33" s="33" t="str">
        <f>IF($A33="","",VLOOKUP($A33,開催一覧!$A:$H,5,FALSE))</f>
        <v/>
      </c>
      <c r="F33" s="47"/>
      <c r="G33" s="251"/>
      <c r="H33" s="48"/>
      <c r="J33" s="196" t="str">
        <f t="shared" si="3"/>
        <v/>
      </c>
      <c r="K33" s="215" t="s">
        <v>336</v>
      </c>
      <c r="L33" s="208" t="str">
        <f t="shared" si="6"/>
        <v/>
      </c>
      <c r="M33" s="209" t="str">
        <f t="shared" si="7"/>
        <v/>
      </c>
      <c r="N33" s="210" t="str">
        <f t="shared" si="8"/>
        <v/>
      </c>
      <c r="O33" s="211"/>
      <c r="P33" s="81"/>
      <c r="Q33" s="212"/>
      <c r="R33" s="38"/>
      <c r="S33" s="190"/>
      <c r="T33" s="213"/>
      <c r="U33" s="214"/>
    </row>
    <row r="34" spans="1:21" ht="40.5" customHeight="1" x14ac:dyDescent="0.15">
      <c r="A34" s="33" t="str">
        <f t="shared" si="5"/>
        <v/>
      </c>
      <c r="B34" s="33" t="str">
        <f>IF($A34="","",VLOOKUP($A34,開催一覧!$A:$H,6,FALSE))</f>
        <v/>
      </c>
      <c r="C34" s="33" t="str">
        <f>IF($A34="","",VLOOKUP($A34,開催一覧!$A:$H,7,FALSE))</f>
        <v/>
      </c>
      <c r="D34" s="33" t="str">
        <f>IF($A34="","",VLOOKUP($A34,開催一覧!$A:$H,8,FALSE))</f>
        <v/>
      </c>
      <c r="E34" s="33" t="str">
        <f>IF($A34="","",VLOOKUP($A34,開催一覧!$A:$H,5,FALSE))</f>
        <v/>
      </c>
      <c r="F34" s="47"/>
      <c r="G34" s="251"/>
      <c r="H34" s="48"/>
      <c r="J34" s="196" t="str">
        <f t="shared" si="3"/>
        <v/>
      </c>
      <c r="K34" s="215" t="s">
        <v>337</v>
      </c>
      <c r="L34" s="208" t="str">
        <f t="shared" si="6"/>
        <v/>
      </c>
      <c r="M34" s="209" t="str">
        <f t="shared" si="7"/>
        <v/>
      </c>
      <c r="N34" s="210" t="str">
        <f t="shared" si="8"/>
        <v/>
      </c>
      <c r="O34" s="211"/>
      <c r="P34" s="81"/>
      <c r="Q34" s="212"/>
      <c r="R34" s="38"/>
      <c r="S34" s="190"/>
      <c r="T34" s="213"/>
      <c r="U34" s="214"/>
    </row>
    <row r="35" spans="1:21" ht="40.5" customHeight="1" x14ac:dyDescent="0.15">
      <c r="A35" s="33" t="str">
        <f t="shared" si="5"/>
        <v/>
      </c>
      <c r="B35" s="33" t="str">
        <f>IF($A35="","",VLOOKUP($A35,開催一覧!$A:$H,6,FALSE))</f>
        <v/>
      </c>
      <c r="C35" s="33" t="str">
        <f>IF($A35="","",VLOOKUP($A35,開催一覧!$A:$H,7,FALSE))</f>
        <v/>
      </c>
      <c r="D35" s="33" t="str">
        <f>IF($A35="","",VLOOKUP($A35,開催一覧!$A:$H,8,FALSE))</f>
        <v/>
      </c>
      <c r="E35" s="33" t="str">
        <f>IF($A35="","",VLOOKUP($A35,開催一覧!$A:$H,5,FALSE))</f>
        <v/>
      </c>
      <c r="F35" s="47"/>
      <c r="G35" s="251"/>
      <c r="H35" s="48"/>
      <c r="J35" s="196" t="str">
        <f t="shared" si="3"/>
        <v/>
      </c>
      <c r="K35" s="215" t="s">
        <v>338</v>
      </c>
      <c r="L35" s="208" t="str">
        <f t="shared" si="6"/>
        <v/>
      </c>
      <c r="M35" s="209" t="str">
        <f t="shared" si="7"/>
        <v/>
      </c>
      <c r="N35" s="210" t="str">
        <f t="shared" si="8"/>
        <v/>
      </c>
      <c r="O35" s="211"/>
      <c r="P35" s="81"/>
      <c r="Q35" s="212"/>
      <c r="R35" s="38"/>
      <c r="S35" s="190"/>
      <c r="T35" s="213"/>
      <c r="U35" s="214"/>
    </row>
    <row r="36" spans="1:21" ht="40.5" customHeight="1" x14ac:dyDescent="0.15">
      <c r="A36" s="33" t="str">
        <f t="shared" si="5"/>
        <v/>
      </c>
      <c r="B36" s="33" t="str">
        <f>IF($A36="","",VLOOKUP($A36,開催一覧!$A:$H,6,FALSE))</f>
        <v/>
      </c>
      <c r="C36" s="33" t="str">
        <f>IF($A36="","",VLOOKUP($A36,開催一覧!$A:$H,7,FALSE))</f>
        <v/>
      </c>
      <c r="D36" s="33" t="str">
        <f>IF($A36="","",VLOOKUP($A36,開催一覧!$A:$H,8,FALSE))</f>
        <v/>
      </c>
      <c r="E36" s="33" t="str">
        <f>IF($A36="","",VLOOKUP($A36,開催一覧!$A:$H,5,FALSE))</f>
        <v/>
      </c>
      <c r="F36" s="47"/>
      <c r="G36" s="251"/>
      <c r="H36" s="48"/>
      <c r="J36" s="196" t="str">
        <f t="shared" si="3"/>
        <v/>
      </c>
      <c r="K36" s="215" t="s">
        <v>339</v>
      </c>
      <c r="L36" s="208" t="str">
        <f t="shared" si="6"/>
        <v/>
      </c>
      <c r="M36" s="209" t="str">
        <f t="shared" si="7"/>
        <v/>
      </c>
      <c r="N36" s="210" t="str">
        <f t="shared" si="8"/>
        <v/>
      </c>
      <c r="O36" s="211"/>
      <c r="P36" s="81"/>
      <c r="Q36" s="212"/>
      <c r="R36" s="38"/>
      <c r="S36" s="190"/>
      <c r="T36" s="213"/>
      <c r="U36" s="214"/>
    </row>
    <row r="37" spans="1:21" ht="40.5" customHeight="1" x14ac:dyDescent="0.15">
      <c r="A37" s="33" t="str">
        <f t="shared" si="5"/>
        <v/>
      </c>
      <c r="B37" s="33" t="str">
        <f>IF($A37="","",VLOOKUP($A37,開催一覧!$A:$H,6,FALSE))</f>
        <v/>
      </c>
      <c r="C37" s="33" t="str">
        <f>IF($A37="","",VLOOKUP($A37,開催一覧!$A:$H,7,FALSE))</f>
        <v/>
      </c>
      <c r="D37" s="33" t="str">
        <f>IF($A37="","",VLOOKUP($A37,開催一覧!$A:$H,8,FALSE))</f>
        <v/>
      </c>
      <c r="E37" s="33" t="str">
        <f>IF($A37="","",VLOOKUP($A37,開催一覧!$A:$H,5,FALSE))</f>
        <v/>
      </c>
      <c r="F37" s="47"/>
      <c r="G37" s="251"/>
      <c r="H37" s="48"/>
      <c r="J37" s="196" t="str">
        <f t="shared" si="3"/>
        <v/>
      </c>
      <c r="K37" s="215" t="s">
        <v>340</v>
      </c>
      <c r="L37" s="208" t="str">
        <f t="shared" si="6"/>
        <v/>
      </c>
      <c r="M37" s="209" t="str">
        <f t="shared" si="7"/>
        <v/>
      </c>
      <c r="N37" s="210" t="str">
        <f t="shared" si="8"/>
        <v/>
      </c>
      <c r="O37" s="211"/>
      <c r="P37" s="81"/>
      <c r="Q37" s="212"/>
      <c r="R37" s="38"/>
      <c r="S37" s="190"/>
      <c r="T37" s="213"/>
      <c r="U37" s="214"/>
    </row>
    <row r="38" spans="1:21" ht="40.5" customHeight="1" x14ac:dyDescent="0.15">
      <c r="A38" s="33" t="str">
        <f t="shared" si="5"/>
        <v/>
      </c>
      <c r="B38" s="33" t="str">
        <f>IF($A38="","",VLOOKUP($A38,開催一覧!$A:$H,6,FALSE))</f>
        <v/>
      </c>
      <c r="C38" s="33" t="str">
        <f>IF($A38="","",VLOOKUP($A38,開催一覧!$A:$H,7,FALSE))</f>
        <v/>
      </c>
      <c r="D38" s="33" t="str">
        <f>IF($A38="","",VLOOKUP($A38,開催一覧!$A:$H,8,FALSE))</f>
        <v/>
      </c>
      <c r="E38" s="33" t="str">
        <f>IF($A38="","",VLOOKUP($A38,開催一覧!$A:$H,5,FALSE))</f>
        <v/>
      </c>
      <c r="F38" s="47"/>
      <c r="G38" s="251"/>
      <c r="H38" s="48"/>
      <c r="J38" s="196" t="str">
        <f t="shared" si="3"/>
        <v/>
      </c>
      <c r="K38" s="215" t="s">
        <v>341</v>
      </c>
      <c r="L38" s="208" t="str">
        <f t="shared" si="6"/>
        <v/>
      </c>
      <c r="M38" s="209" t="str">
        <f t="shared" si="7"/>
        <v/>
      </c>
      <c r="N38" s="210" t="str">
        <f t="shared" si="8"/>
        <v/>
      </c>
      <c r="O38" s="211"/>
      <c r="P38" s="81"/>
      <c r="Q38" s="212"/>
      <c r="R38" s="38"/>
      <c r="S38" s="190"/>
      <c r="T38" s="213"/>
      <c r="U38" s="214"/>
    </row>
    <row r="39" spans="1:21" ht="40.5" customHeight="1" x14ac:dyDescent="0.15">
      <c r="A39" s="33" t="str">
        <f t="shared" si="5"/>
        <v/>
      </c>
      <c r="B39" s="33" t="str">
        <f>IF($A39="","",VLOOKUP($A39,開催一覧!$A:$H,6,FALSE))</f>
        <v/>
      </c>
      <c r="C39" s="33" t="str">
        <f>IF($A39="","",VLOOKUP($A39,開催一覧!$A:$H,7,FALSE))</f>
        <v/>
      </c>
      <c r="D39" s="33" t="str">
        <f>IF($A39="","",VLOOKUP($A39,開催一覧!$A:$H,8,FALSE))</f>
        <v/>
      </c>
      <c r="E39" s="33" t="str">
        <f>IF($A39="","",VLOOKUP($A39,開催一覧!$A:$H,5,FALSE))</f>
        <v/>
      </c>
      <c r="F39" s="47"/>
      <c r="G39" s="251"/>
      <c r="H39" s="48"/>
      <c r="J39" s="196" t="str">
        <f t="shared" si="3"/>
        <v/>
      </c>
      <c r="K39" s="215" t="s">
        <v>342</v>
      </c>
      <c r="L39" s="208" t="str">
        <f t="shared" si="6"/>
        <v/>
      </c>
      <c r="M39" s="209" t="str">
        <f t="shared" si="7"/>
        <v/>
      </c>
      <c r="N39" s="210" t="str">
        <f t="shared" si="8"/>
        <v/>
      </c>
      <c r="O39" s="211"/>
      <c r="P39" s="81"/>
      <c r="Q39" s="212"/>
      <c r="R39" s="38"/>
      <c r="S39" s="190"/>
      <c r="T39" s="213"/>
      <c r="U39" s="214"/>
    </row>
    <row r="40" spans="1:21" ht="40.5" customHeight="1" x14ac:dyDescent="0.15">
      <c r="A40" s="33" t="str">
        <f t="shared" si="5"/>
        <v/>
      </c>
      <c r="B40" s="33" t="str">
        <f>IF($A40="","",VLOOKUP($A40,開催一覧!$A:$H,6,FALSE))</f>
        <v/>
      </c>
      <c r="C40" s="33" t="str">
        <f>IF($A40="","",VLOOKUP($A40,開催一覧!$A:$H,7,FALSE))</f>
        <v/>
      </c>
      <c r="D40" s="33" t="str">
        <f>IF($A40="","",VLOOKUP($A40,開催一覧!$A:$H,8,FALSE))</f>
        <v/>
      </c>
      <c r="E40" s="33" t="str">
        <f>IF($A40="","",VLOOKUP($A40,開催一覧!$A:$H,5,FALSE))</f>
        <v/>
      </c>
      <c r="F40" s="47"/>
      <c r="G40" s="251"/>
      <c r="H40" s="48"/>
      <c r="J40" s="196" t="str">
        <f t="shared" si="3"/>
        <v/>
      </c>
      <c r="K40" s="215" t="s">
        <v>343</v>
      </c>
      <c r="L40" s="208" t="str">
        <f t="shared" si="6"/>
        <v/>
      </c>
      <c r="M40" s="209" t="str">
        <f t="shared" si="7"/>
        <v/>
      </c>
      <c r="N40" s="210" t="str">
        <f t="shared" si="8"/>
        <v/>
      </c>
      <c r="O40" s="211"/>
      <c r="P40" s="81"/>
      <c r="Q40" s="212"/>
      <c r="R40" s="38"/>
      <c r="S40" s="190"/>
      <c r="T40" s="213"/>
      <c r="U40" s="214"/>
    </row>
    <row r="41" spans="1:21" ht="40.5" customHeight="1" x14ac:dyDescent="0.15">
      <c r="A41" s="33" t="str">
        <f t="shared" si="5"/>
        <v/>
      </c>
      <c r="B41" s="33" t="str">
        <f>IF($A41="","",VLOOKUP($A41,開催一覧!$A:$H,6,FALSE))</f>
        <v/>
      </c>
      <c r="C41" s="33" t="str">
        <f>IF($A41="","",VLOOKUP($A41,開催一覧!$A:$H,7,FALSE))</f>
        <v/>
      </c>
      <c r="D41" s="33" t="str">
        <f>IF($A41="","",VLOOKUP($A41,開催一覧!$A:$H,8,FALSE))</f>
        <v/>
      </c>
      <c r="E41" s="33" t="str">
        <f>IF($A41="","",VLOOKUP($A41,開催一覧!$A:$H,5,FALSE))</f>
        <v/>
      </c>
      <c r="F41" s="47"/>
      <c r="G41" s="251"/>
      <c r="H41" s="48"/>
      <c r="J41" s="196" t="str">
        <f t="shared" si="3"/>
        <v/>
      </c>
      <c r="K41" s="215" t="s">
        <v>344</v>
      </c>
      <c r="L41" s="208" t="str">
        <f t="shared" si="6"/>
        <v/>
      </c>
      <c r="M41" s="209" t="str">
        <f t="shared" si="7"/>
        <v/>
      </c>
      <c r="N41" s="210" t="str">
        <f t="shared" si="8"/>
        <v/>
      </c>
      <c r="O41" s="211"/>
      <c r="P41" s="81"/>
      <c r="Q41" s="212"/>
      <c r="R41" s="38"/>
      <c r="S41" s="190"/>
      <c r="T41" s="213"/>
      <c r="U41" s="214"/>
    </row>
    <row r="42" spans="1:21" ht="40.5" customHeight="1" x14ac:dyDescent="0.15">
      <c r="A42" s="33" t="str">
        <f t="shared" si="5"/>
        <v/>
      </c>
      <c r="B42" s="33" t="str">
        <f>IF($A42="","",VLOOKUP($A42,開催一覧!$A:$H,6,FALSE))</f>
        <v/>
      </c>
      <c r="C42" s="33" t="str">
        <f>IF($A42="","",VLOOKUP($A42,開催一覧!$A:$H,7,FALSE))</f>
        <v/>
      </c>
      <c r="D42" s="33" t="str">
        <f>IF($A42="","",VLOOKUP($A42,開催一覧!$A:$H,8,FALSE))</f>
        <v/>
      </c>
      <c r="E42" s="33" t="str">
        <f>IF($A42="","",VLOOKUP($A42,開催一覧!$A:$H,5,FALSE))</f>
        <v/>
      </c>
      <c r="F42" s="47"/>
      <c r="G42" s="251"/>
      <c r="H42" s="48"/>
      <c r="J42" s="196" t="str">
        <f t="shared" si="3"/>
        <v/>
      </c>
      <c r="K42" s="215" t="s">
        <v>345</v>
      </c>
      <c r="L42" s="208" t="str">
        <f t="shared" si="6"/>
        <v/>
      </c>
      <c r="M42" s="209" t="str">
        <f t="shared" si="7"/>
        <v/>
      </c>
      <c r="N42" s="210" t="str">
        <f t="shared" si="8"/>
        <v/>
      </c>
      <c r="O42" s="211"/>
      <c r="P42" s="81"/>
      <c r="Q42" s="212"/>
      <c r="R42" s="38"/>
      <c r="S42" s="190"/>
      <c r="T42" s="213"/>
      <c r="U42" s="214"/>
    </row>
    <row r="43" spans="1:21" ht="40.5" customHeight="1" x14ac:dyDescent="0.15">
      <c r="A43" s="33" t="str">
        <f t="shared" si="5"/>
        <v/>
      </c>
      <c r="B43" s="33" t="str">
        <f>IF($A43="","",VLOOKUP($A43,開催一覧!$A:$H,6,FALSE))</f>
        <v/>
      </c>
      <c r="C43" s="33" t="str">
        <f>IF($A43="","",VLOOKUP($A43,開催一覧!$A:$H,7,FALSE))</f>
        <v/>
      </c>
      <c r="D43" s="33" t="str">
        <f>IF($A43="","",VLOOKUP($A43,開催一覧!$A:$H,8,FALSE))</f>
        <v/>
      </c>
      <c r="E43" s="33" t="str">
        <f>IF($A43="","",VLOOKUP($A43,開催一覧!$A:$H,5,FALSE))</f>
        <v/>
      </c>
      <c r="F43" s="47"/>
      <c r="G43" s="251"/>
      <c r="H43" s="48"/>
      <c r="J43" s="196" t="str">
        <f t="shared" si="3"/>
        <v/>
      </c>
      <c r="K43" s="215" t="s">
        <v>346</v>
      </c>
      <c r="L43" s="208" t="str">
        <f t="shared" si="6"/>
        <v/>
      </c>
      <c r="M43" s="209" t="str">
        <f t="shared" si="7"/>
        <v/>
      </c>
      <c r="N43" s="210" t="str">
        <f t="shared" si="8"/>
        <v/>
      </c>
      <c r="O43" s="211"/>
      <c r="P43" s="81"/>
      <c r="Q43" s="212"/>
      <c r="R43" s="38"/>
      <c r="S43" s="190"/>
      <c r="T43" s="213"/>
      <c r="U43" s="214"/>
    </row>
    <row r="44" spans="1:21" ht="40.5" customHeight="1" x14ac:dyDescent="0.15">
      <c r="A44" s="33" t="str">
        <f t="shared" si="5"/>
        <v/>
      </c>
      <c r="B44" s="33" t="str">
        <f>IF($A44="","",VLOOKUP($A44,開催一覧!$A:$H,6,FALSE))</f>
        <v/>
      </c>
      <c r="C44" s="33" t="str">
        <f>IF($A44="","",VLOOKUP($A44,開催一覧!$A:$H,7,FALSE))</f>
        <v/>
      </c>
      <c r="D44" s="33" t="str">
        <f>IF($A44="","",VLOOKUP($A44,開催一覧!$A:$H,8,FALSE))</f>
        <v/>
      </c>
      <c r="E44" s="33" t="str">
        <f>IF($A44="","",VLOOKUP($A44,開催一覧!$A:$H,5,FALSE))</f>
        <v/>
      </c>
      <c r="F44" s="47"/>
      <c r="G44" s="251"/>
      <c r="H44" s="48"/>
      <c r="J44" s="196" t="str">
        <f t="shared" si="3"/>
        <v/>
      </c>
      <c r="K44" s="215" t="s">
        <v>347</v>
      </c>
      <c r="L44" s="208" t="str">
        <f t="shared" si="6"/>
        <v/>
      </c>
      <c r="M44" s="209" t="str">
        <f t="shared" si="7"/>
        <v/>
      </c>
      <c r="N44" s="210" t="str">
        <f t="shared" si="8"/>
        <v/>
      </c>
      <c r="O44" s="211"/>
      <c r="P44" s="81"/>
      <c r="Q44" s="212"/>
      <c r="R44" s="38"/>
      <c r="S44" s="190"/>
      <c r="T44" s="213"/>
      <c r="U44" s="214"/>
    </row>
    <row r="45" spans="1:21" ht="40.5" customHeight="1" x14ac:dyDescent="0.15">
      <c r="A45" s="33" t="str">
        <f t="shared" si="5"/>
        <v/>
      </c>
      <c r="B45" s="33" t="str">
        <f>IF($A45="","",VLOOKUP($A45,開催一覧!$A:$H,6,FALSE))</f>
        <v/>
      </c>
      <c r="C45" s="33" t="str">
        <f>IF($A45="","",VLOOKUP($A45,開催一覧!$A:$H,7,FALSE))</f>
        <v/>
      </c>
      <c r="D45" s="33" t="str">
        <f>IF($A45="","",VLOOKUP($A45,開催一覧!$A:$H,8,FALSE))</f>
        <v/>
      </c>
      <c r="E45" s="33" t="str">
        <f>IF($A45="","",VLOOKUP($A45,開催一覧!$A:$H,5,FALSE))</f>
        <v/>
      </c>
      <c r="F45" s="47"/>
      <c r="G45" s="251"/>
      <c r="H45" s="48"/>
      <c r="J45" s="196" t="str">
        <f t="shared" si="3"/>
        <v/>
      </c>
      <c r="K45" s="215" t="s">
        <v>348</v>
      </c>
      <c r="L45" s="208" t="str">
        <f t="shared" si="6"/>
        <v/>
      </c>
      <c r="M45" s="209" t="str">
        <f t="shared" si="7"/>
        <v/>
      </c>
      <c r="N45" s="210" t="str">
        <f t="shared" si="8"/>
        <v/>
      </c>
      <c r="O45" s="211"/>
      <c r="P45" s="81"/>
      <c r="Q45" s="212"/>
      <c r="R45" s="38"/>
      <c r="S45" s="190"/>
      <c r="T45" s="213"/>
      <c r="U45" s="214"/>
    </row>
    <row r="46" spans="1:21" ht="40.5" customHeight="1" x14ac:dyDescent="0.15">
      <c r="A46" s="33" t="str">
        <f t="shared" si="5"/>
        <v/>
      </c>
      <c r="B46" s="33" t="str">
        <f>IF($A46="","",VLOOKUP($A46,開催一覧!$A:$H,6,FALSE))</f>
        <v/>
      </c>
      <c r="C46" s="33" t="str">
        <f>IF($A46="","",VLOOKUP($A46,開催一覧!$A:$H,7,FALSE))</f>
        <v/>
      </c>
      <c r="D46" s="33" t="str">
        <f>IF($A46="","",VLOOKUP($A46,開催一覧!$A:$H,8,FALSE))</f>
        <v/>
      </c>
      <c r="E46" s="33" t="str">
        <f>IF($A46="","",VLOOKUP($A46,開催一覧!$A:$H,5,FALSE))</f>
        <v/>
      </c>
      <c r="F46" s="47"/>
      <c r="G46" s="251"/>
      <c r="H46" s="48"/>
      <c r="J46" s="196" t="str">
        <f t="shared" si="3"/>
        <v/>
      </c>
      <c r="K46" s="215" t="s">
        <v>349</v>
      </c>
      <c r="L46" s="208" t="str">
        <f t="shared" si="6"/>
        <v/>
      </c>
      <c r="M46" s="209" t="str">
        <f t="shared" si="7"/>
        <v/>
      </c>
      <c r="N46" s="210" t="str">
        <f t="shared" si="8"/>
        <v/>
      </c>
      <c r="O46" s="211"/>
      <c r="P46" s="81"/>
      <c r="Q46" s="212"/>
      <c r="R46" s="38"/>
      <c r="S46" s="190"/>
      <c r="T46" s="213"/>
      <c r="U46" s="214"/>
    </row>
    <row r="47" spans="1:21" ht="40.5" customHeight="1" x14ac:dyDescent="0.15">
      <c r="A47" s="33" t="str">
        <f t="shared" si="5"/>
        <v/>
      </c>
      <c r="B47" s="33" t="str">
        <f>IF($A47="","",VLOOKUP($A47,開催一覧!$A:$H,6,FALSE))</f>
        <v/>
      </c>
      <c r="C47" s="33" t="str">
        <f>IF($A47="","",VLOOKUP($A47,開催一覧!$A:$H,7,FALSE))</f>
        <v/>
      </c>
      <c r="D47" s="33" t="str">
        <f>IF($A47="","",VLOOKUP($A47,開催一覧!$A:$H,8,FALSE))</f>
        <v/>
      </c>
      <c r="E47" s="33" t="str">
        <f>IF($A47="","",VLOOKUP($A47,開催一覧!$A:$H,5,FALSE))</f>
        <v/>
      </c>
      <c r="F47" s="47"/>
      <c r="G47" s="251"/>
      <c r="H47" s="48"/>
      <c r="J47" s="196" t="str">
        <f t="shared" si="3"/>
        <v/>
      </c>
      <c r="K47" s="215" t="s">
        <v>350</v>
      </c>
      <c r="L47" s="208" t="str">
        <f t="shared" si="6"/>
        <v/>
      </c>
      <c r="M47" s="209" t="str">
        <f t="shared" si="7"/>
        <v/>
      </c>
      <c r="N47" s="210" t="str">
        <f t="shared" si="8"/>
        <v/>
      </c>
      <c r="O47" s="211"/>
      <c r="P47" s="81"/>
      <c r="Q47" s="212"/>
      <c r="R47" s="38"/>
      <c r="S47" s="190"/>
      <c r="T47" s="213"/>
      <c r="U47" s="214"/>
    </row>
    <row r="48" spans="1:21" ht="40.5" customHeight="1" x14ac:dyDescent="0.15">
      <c r="A48" s="33" t="str">
        <f t="shared" si="5"/>
        <v/>
      </c>
      <c r="B48" s="33" t="str">
        <f>IF($A48="","",VLOOKUP($A48,開催一覧!$A:$H,6,FALSE))</f>
        <v/>
      </c>
      <c r="C48" s="33" t="str">
        <f>IF($A48="","",VLOOKUP($A48,開催一覧!$A:$H,7,FALSE))</f>
        <v/>
      </c>
      <c r="D48" s="33" t="str">
        <f>IF($A48="","",VLOOKUP($A48,開催一覧!$A:$H,8,FALSE))</f>
        <v/>
      </c>
      <c r="E48" s="33" t="str">
        <f>IF($A48="","",VLOOKUP($A48,開催一覧!$A:$H,5,FALSE))</f>
        <v/>
      </c>
      <c r="F48" s="47"/>
      <c r="G48" s="251"/>
      <c r="H48" s="48"/>
      <c r="J48" s="196" t="str">
        <f t="shared" si="3"/>
        <v/>
      </c>
      <c r="K48" s="215" t="s">
        <v>351</v>
      </c>
      <c r="L48" s="208" t="str">
        <f t="shared" si="6"/>
        <v/>
      </c>
      <c r="M48" s="209" t="str">
        <f t="shared" si="7"/>
        <v/>
      </c>
      <c r="N48" s="210" t="str">
        <f t="shared" si="8"/>
        <v/>
      </c>
      <c r="O48" s="211"/>
      <c r="P48" s="81"/>
      <c r="Q48" s="212"/>
      <c r="R48" s="38"/>
      <c r="S48" s="190"/>
      <c r="T48" s="213"/>
      <c r="U48" s="214"/>
    </row>
    <row r="49" spans="1:21" ht="40.5" customHeight="1" x14ac:dyDescent="0.15">
      <c r="A49" s="33" t="str">
        <f t="shared" si="5"/>
        <v/>
      </c>
      <c r="B49" s="33" t="str">
        <f>IF($A49="","",VLOOKUP($A49,開催一覧!$A:$H,6,FALSE))</f>
        <v/>
      </c>
      <c r="C49" s="33" t="str">
        <f>IF($A49="","",VLOOKUP($A49,開催一覧!$A:$H,7,FALSE))</f>
        <v/>
      </c>
      <c r="D49" s="33" t="str">
        <f>IF($A49="","",VLOOKUP($A49,開催一覧!$A:$H,8,FALSE))</f>
        <v/>
      </c>
      <c r="E49" s="33" t="str">
        <f>IF($A49="","",VLOOKUP($A49,開催一覧!$A:$H,5,FALSE))</f>
        <v/>
      </c>
      <c r="F49" s="47"/>
      <c r="G49" s="251"/>
      <c r="H49" s="48"/>
      <c r="J49" s="196" t="str">
        <f t="shared" si="3"/>
        <v/>
      </c>
      <c r="K49" s="215" t="s">
        <v>352</v>
      </c>
      <c r="L49" s="208" t="str">
        <f t="shared" si="6"/>
        <v/>
      </c>
      <c r="M49" s="209" t="str">
        <f t="shared" si="7"/>
        <v/>
      </c>
      <c r="N49" s="210" t="str">
        <f t="shared" si="8"/>
        <v/>
      </c>
      <c r="O49" s="211"/>
      <c r="P49" s="81"/>
      <c r="Q49" s="212"/>
      <c r="R49" s="38"/>
      <c r="S49" s="190"/>
      <c r="T49" s="213"/>
      <c r="U49" s="214"/>
    </row>
    <row r="50" spans="1:21" ht="40.5" customHeight="1" x14ac:dyDescent="0.15">
      <c r="A50" s="33" t="str">
        <f t="shared" si="5"/>
        <v/>
      </c>
      <c r="B50" s="33" t="str">
        <f>IF($A50="","",VLOOKUP($A50,開催一覧!$A:$H,6,FALSE))</f>
        <v/>
      </c>
      <c r="C50" s="33" t="str">
        <f>IF($A50="","",VLOOKUP($A50,開催一覧!$A:$H,7,FALSE))</f>
        <v/>
      </c>
      <c r="D50" s="33" t="str">
        <f>IF($A50="","",VLOOKUP($A50,開催一覧!$A:$H,8,FALSE))</f>
        <v/>
      </c>
      <c r="E50" s="33" t="str">
        <f>IF($A50="","",VLOOKUP($A50,開催一覧!$A:$H,5,FALSE))</f>
        <v/>
      </c>
      <c r="F50" s="47"/>
      <c r="G50" s="251"/>
      <c r="H50" s="48"/>
      <c r="J50" s="196" t="str">
        <f t="shared" si="3"/>
        <v/>
      </c>
      <c r="K50" s="215" t="s">
        <v>353</v>
      </c>
      <c r="L50" s="208" t="str">
        <f t="shared" si="6"/>
        <v/>
      </c>
      <c r="M50" s="209" t="str">
        <f t="shared" si="7"/>
        <v/>
      </c>
      <c r="N50" s="210" t="str">
        <f t="shared" si="8"/>
        <v/>
      </c>
      <c r="O50" s="211"/>
      <c r="P50" s="81"/>
      <c r="Q50" s="212"/>
      <c r="R50" s="38"/>
      <c r="S50" s="190"/>
      <c r="T50" s="213"/>
      <c r="U50" s="214"/>
    </row>
    <row r="51" spans="1:21" ht="40.5" customHeight="1" x14ac:dyDescent="0.15">
      <c r="A51" s="33" t="str">
        <f t="shared" si="5"/>
        <v/>
      </c>
      <c r="B51" s="33" t="str">
        <f>IF($A51="","",VLOOKUP($A51,開催一覧!$A:$H,6,FALSE))</f>
        <v/>
      </c>
      <c r="C51" s="33" t="str">
        <f>IF($A51="","",VLOOKUP($A51,開催一覧!$A:$H,7,FALSE))</f>
        <v/>
      </c>
      <c r="D51" s="33" t="str">
        <f>IF($A51="","",VLOOKUP($A51,開催一覧!$A:$H,8,FALSE))</f>
        <v/>
      </c>
      <c r="E51" s="33" t="str">
        <f>IF($A51="","",VLOOKUP($A51,開催一覧!$A:$H,5,FALSE))</f>
        <v/>
      </c>
      <c r="F51" s="47"/>
      <c r="G51" s="251"/>
      <c r="H51" s="48"/>
      <c r="J51" s="196" t="str">
        <f t="shared" si="3"/>
        <v/>
      </c>
      <c r="K51" s="215" t="s">
        <v>354</v>
      </c>
      <c r="L51" s="208" t="str">
        <f t="shared" si="6"/>
        <v/>
      </c>
      <c r="M51" s="209" t="str">
        <f t="shared" si="7"/>
        <v/>
      </c>
      <c r="N51" s="210" t="str">
        <f t="shared" si="8"/>
        <v/>
      </c>
      <c r="O51" s="211"/>
      <c r="P51" s="81"/>
      <c r="Q51" s="212"/>
      <c r="R51" s="38"/>
      <c r="S51" s="190"/>
      <c r="T51" s="213"/>
      <c r="U51" s="214"/>
    </row>
    <row r="52" spans="1:21" ht="40.5" customHeight="1" x14ac:dyDescent="0.15">
      <c r="A52" s="33" t="str">
        <f t="shared" si="5"/>
        <v/>
      </c>
      <c r="B52" s="33" t="str">
        <f>IF($A52="","",VLOOKUP($A52,開催一覧!$A:$H,6,FALSE))</f>
        <v/>
      </c>
      <c r="C52" s="33" t="str">
        <f>IF($A52="","",VLOOKUP($A52,開催一覧!$A:$H,7,FALSE))</f>
        <v/>
      </c>
      <c r="D52" s="33" t="str">
        <f>IF($A52="","",VLOOKUP($A52,開催一覧!$A:$H,8,FALSE))</f>
        <v/>
      </c>
      <c r="E52" s="33" t="str">
        <f>IF($A52="","",VLOOKUP($A52,開催一覧!$A:$H,5,FALSE))</f>
        <v/>
      </c>
      <c r="F52" s="47"/>
      <c r="G52" s="251"/>
      <c r="H52" s="48"/>
      <c r="J52" s="196" t="str">
        <f t="shared" si="3"/>
        <v/>
      </c>
      <c r="K52" s="215" t="s">
        <v>355</v>
      </c>
      <c r="L52" s="208" t="str">
        <f t="shared" si="6"/>
        <v/>
      </c>
      <c r="M52" s="209" t="str">
        <f t="shared" si="7"/>
        <v/>
      </c>
      <c r="N52" s="210" t="str">
        <f t="shared" si="8"/>
        <v/>
      </c>
      <c r="O52" s="211"/>
      <c r="P52" s="81"/>
      <c r="Q52" s="212"/>
      <c r="R52" s="38"/>
      <c r="S52" s="190"/>
      <c r="T52" s="213"/>
      <c r="U52" s="214"/>
    </row>
    <row r="53" spans="1:21" ht="40.5" customHeight="1" x14ac:dyDescent="0.15">
      <c r="A53" s="33" t="str">
        <f t="shared" si="5"/>
        <v/>
      </c>
      <c r="B53" s="33" t="str">
        <f>IF($A53="","",VLOOKUP($A53,開催一覧!$A:$H,6,FALSE))</f>
        <v/>
      </c>
      <c r="C53" s="33" t="str">
        <f>IF($A53="","",VLOOKUP($A53,開催一覧!$A:$H,7,FALSE))</f>
        <v/>
      </c>
      <c r="D53" s="33" t="str">
        <f>IF($A53="","",VLOOKUP($A53,開催一覧!$A:$H,8,FALSE))</f>
        <v/>
      </c>
      <c r="E53" s="33" t="str">
        <f>IF($A53="","",VLOOKUP($A53,開催一覧!$A:$H,5,FALSE))</f>
        <v/>
      </c>
      <c r="F53" s="47"/>
      <c r="G53" s="251"/>
      <c r="H53" s="48"/>
      <c r="J53" s="196" t="str">
        <f t="shared" si="3"/>
        <v/>
      </c>
      <c r="K53" s="215" t="s">
        <v>356</v>
      </c>
      <c r="L53" s="208" t="str">
        <f t="shared" si="6"/>
        <v/>
      </c>
      <c r="M53" s="209" t="str">
        <f t="shared" si="7"/>
        <v/>
      </c>
      <c r="N53" s="210" t="str">
        <f t="shared" si="8"/>
        <v/>
      </c>
      <c r="O53" s="211"/>
      <c r="P53" s="81"/>
      <c r="Q53" s="212"/>
      <c r="R53" s="38"/>
      <c r="S53" s="190"/>
      <c r="T53" s="213"/>
      <c r="U53" s="214"/>
    </row>
    <row r="54" spans="1:21" ht="40.5" customHeight="1" x14ac:dyDescent="0.15">
      <c r="A54" s="33" t="str">
        <f t="shared" si="5"/>
        <v/>
      </c>
      <c r="B54" s="33" t="str">
        <f>IF($A54="","",VLOOKUP($A54,開催一覧!$A:$H,6,FALSE))</f>
        <v/>
      </c>
      <c r="C54" s="33" t="str">
        <f>IF($A54="","",VLOOKUP($A54,開催一覧!$A:$H,7,FALSE))</f>
        <v/>
      </c>
      <c r="D54" s="33" t="str">
        <f>IF($A54="","",VLOOKUP($A54,開催一覧!$A:$H,8,FALSE))</f>
        <v/>
      </c>
      <c r="E54" s="33" t="str">
        <f>IF($A54="","",VLOOKUP($A54,開催一覧!$A:$H,5,FALSE))</f>
        <v/>
      </c>
      <c r="F54" s="47"/>
      <c r="G54" s="251"/>
      <c r="H54" s="48"/>
      <c r="J54" s="196" t="str">
        <f t="shared" si="3"/>
        <v/>
      </c>
      <c r="K54" s="215" t="s">
        <v>357</v>
      </c>
      <c r="L54" s="208" t="str">
        <f t="shared" si="6"/>
        <v/>
      </c>
      <c r="M54" s="209" t="str">
        <f t="shared" si="7"/>
        <v/>
      </c>
      <c r="N54" s="210" t="str">
        <f t="shared" si="8"/>
        <v/>
      </c>
      <c r="O54" s="211"/>
      <c r="P54" s="81"/>
      <c r="Q54" s="212"/>
      <c r="R54" s="38"/>
      <c r="S54" s="190"/>
      <c r="T54" s="213"/>
      <c r="U54" s="214"/>
    </row>
    <row r="55" spans="1:21" ht="40.5" customHeight="1" x14ac:dyDescent="0.15">
      <c r="A55" s="33" t="str">
        <f t="shared" si="5"/>
        <v/>
      </c>
      <c r="B55" s="33" t="str">
        <f>IF($A55="","",VLOOKUP($A55,開催一覧!$A:$H,6,FALSE))</f>
        <v/>
      </c>
      <c r="C55" s="33" t="str">
        <f>IF($A55="","",VLOOKUP($A55,開催一覧!$A:$H,7,FALSE))</f>
        <v/>
      </c>
      <c r="D55" s="33" t="str">
        <f>IF($A55="","",VLOOKUP($A55,開催一覧!$A:$H,8,FALSE))</f>
        <v/>
      </c>
      <c r="E55" s="33" t="str">
        <f>IF($A55="","",VLOOKUP($A55,開催一覧!$A:$H,5,FALSE))</f>
        <v/>
      </c>
      <c r="F55" s="47"/>
      <c r="G55" s="251"/>
      <c r="H55" s="48"/>
      <c r="J55" s="196" t="str">
        <f t="shared" si="3"/>
        <v/>
      </c>
      <c r="K55" s="215" t="s">
        <v>358</v>
      </c>
      <c r="L55" s="208" t="str">
        <f t="shared" si="6"/>
        <v/>
      </c>
      <c r="M55" s="209" t="str">
        <f t="shared" si="7"/>
        <v/>
      </c>
      <c r="N55" s="210" t="str">
        <f t="shared" si="8"/>
        <v/>
      </c>
      <c r="O55" s="211"/>
      <c r="P55" s="81"/>
      <c r="Q55" s="212"/>
      <c r="R55" s="38"/>
      <c r="S55" s="190"/>
      <c r="T55" s="213"/>
      <c r="U55" s="214"/>
    </row>
    <row r="56" spans="1:21" ht="40.5" customHeight="1" x14ac:dyDescent="0.15">
      <c r="A56" s="33" t="str">
        <f t="shared" si="5"/>
        <v/>
      </c>
      <c r="B56" s="33" t="str">
        <f>IF($A56="","",VLOOKUP($A56,開催一覧!$A:$H,6,FALSE))</f>
        <v/>
      </c>
      <c r="C56" s="33" t="str">
        <f>IF($A56="","",VLOOKUP($A56,開催一覧!$A:$H,7,FALSE))</f>
        <v/>
      </c>
      <c r="D56" s="33" t="str">
        <f>IF($A56="","",VLOOKUP($A56,開催一覧!$A:$H,8,FALSE))</f>
        <v/>
      </c>
      <c r="E56" s="33" t="str">
        <f>IF($A56="","",VLOOKUP($A56,開催一覧!$A:$H,5,FALSE))</f>
        <v/>
      </c>
      <c r="F56" s="47"/>
      <c r="G56" s="251"/>
      <c r="H56" s="48"/>
      <c r="J56" s="196" t="str">
        <f t="shared" si="3"/>
        <v/>
      </c>
      <c r="K56" s="215" t="s">
        <v>359</v>
      </c>
      <c r="L56" s="208" t="str">
        <f t="shared" si="6"/>
        <v/>
      </c>
      <c r="M56" s="209" t="str">
        <f t="shared" si="7"/>
        <v/>
      </c>
      <c r="N56" s="210" t="str">
        <f t="shared" si="8"/>
        <v/>
      </c>
      <c r="O56" s="211"/>
      <c r="P56" s="81"/>
      <c r="Q56" s="212"/>
      <c r="R56" s="38"/>
      <c r="S56" s="190"/>
      <c r="T56" s="213"/>
      <c r="U56" s="214"/>
    </row>
    <row r="57" spans="1:21" ht="40.5" customHeight="1" x14ac:dyDescent="0.15">
      <c r="A57" s="33" t="str">
        <f t="shared" si="5"/>
        <v/>
      </c>
      <c r="B57" s="33" t="str">
        <f>IF($A57="","",VLOOKUP($A57,開催一覧!$A:$H,6,FALSE))</f>
        <v/>
      </c>
      <c r="C57" s="33" t="str">
        <f>IF($A57="","",VLOOKUP($A57,開催一覧!$A:$H,7,FALSE))</f>
        <v/>
      </c>
      <c r="D57" s="33" t="str">
        <f>IF($A57="","",VLOOKUP($A57,開催一覧!$A:$H,8,FALSE))</f>
        <v/>
      </c>
      <c r="E57" s="33" t="str">
        <f>IF($A57="","",VLOOKUP($A57,開催一覧!$A:$H,5,FALSE))</f>
        <v/>
      </c>
      <c r="F57" s="47"/>
      <c r="G57" s="251"/>
      <c r="H57" s="48"/>
      <c r="J57" s="196" t="str">
        <f t="shared" si="3"/>
        <v/>
      </c>
      <c r="K57" s="215" t="s">
        <v>360</v>
      </c>
      <c r="L57" s="208" t="str">
        <f t="shared" si="6"/>
        <v/>
      </c>
      <c r="M57" s="209" t="str">
        <f t="shared" si="7"/>
        <v/>
      </c>
      <c r="N57" s="210" t="str">
        <f t="shared" si="8"/>
        <v/>
      </c>
      <c r="O57" s="211"/>
      <c r="P57" s="81"/>
      <c r="Q57" s="212"/>
      <c r="R57" s="38"/>
      <c r="S57" s="190"/>
      <c r="T57" s="213"/>
      <c r="U57" s="214"/>
    </row>
    <row r="58" spans="1:21" ht="40.5" customHeight="1" x14ac:dyDescent="0.15">
      <c r="A58" s="33" t="str">
        <f t="shared" si="5"/>
        <v/>
      </c>
      <c r="B58" s="33" t="str">
        <f>IF($A58="","",VLOOKUP($A58,開催一覧!$A:$H,6,FALSE))</f>
        <v/>
      </c>
      <c r="C58" s="33" t="str">
        <f>IF($A58="","",VLOOKUP($A58,開催一覧!$A:$H,7,FALSE))</f>
        <v/>
      </c>
      <c r="D58" s="33" t="str">
        <f>IF($A58="","",VLOOKUP($A58,開催一覧!$A:$H,8,FALSE))</f>
        <v/>
      </c>
      <c r="E58" s="33" t="str">
        <f>IF($A58="","",VLOOKUP($A58,開催一覧!$A:$H,5,FALSE))</f>
        <v/>
      </c>
      <c r="F58" s="47"/>
      <c r="G58" s="251"/>
      <c r="H58" s="48"/>
      <c r="J58" s="196" t="str">
        <f t="shared" si="3"/>
        <v/>
      </c>
      <c r="K58" s="215" t="s">
        <v>361</v>
      </c>
      <c r="L58" s="208" t="str">
        <f t="shared" si="6"/>
        <v/>
      </c>
      <c r="M58" s="209" t="str">
        <f t="shared" si="7"/>
        <v/>
      </c>
      <c r="N58" s="210" t="str">
        <f t="shared" si="8"/>
        <v/>
      </c>
      <c r="O58" s="211"/>
      <c r="P58" s="81"/>
      <c r="Q58" s="212"/>
      <c r="R58" s="38"/>
      <c r="S58" s="190"/>
      <c r="T58" s="213"/>
      <c r="U58" s="214"/>
    </row>
    <row r="59" spans="1:21" ht="40.5" customHeight="1" x14ac:dyDescent="0.15">
      <c r="A59" s="33" t="str">
        <f t="shared" si="5"/>
        <v/>
      </c>
      <c r="B59" s="33" t="str">
        <f>IF($A59="","",VLOOKUP($A59,開催一覧!$A:$H,6,FALSE))</f>
        <v/>
      </c>
      <c r="C59" s="33" t="str">
        <f>IF($A59="","",VLOOKUP($A59,開催一覧!$A:$H,7,FALSE))</f>
        <v/>
      </c>
      <c r="D59" s="33" t="str">
        <f>IF($A59="","",VLOOKUP($A59,開催一覧!$A:$H,8,FALSE))</f>
        <v/>
      </c>
      <c r="E59" s="33" t="str">
        <f>IF($A59="","",VLOOKUP($A59,開催一覧!$A:$H,5,FALSE))</f>
        <v/>
      </c>
      <c r="F59" s="47"/>
      <c r="G59" s="251"/>
      <c r="H59" s="48"/>
      <c r="J59" s="196" t="str">
        <f t="shared" si="3"/>
        <v/>
      </c>
      <c r="K59" s="215" t="s">
        <v>362</v>
      </c>
      <c r="L59" s="208" t="str">
        <f t="shared" si="6"/>
        <v/>
      </c>
      <c r="M59" s="209" t="str">
        <f t="shared" si="7"/>
        <v/>
      </c>
      <c r="N59" s="210" t="str">
        <f t="shared" si="8"/>
        <v/>
      </c>
      <c r="O59" s="211"/>
      <c r="P59" s="81"/>
      <c r="Q59" s="212"/>
      <c r="R59" s="38"/>
      <c r="S59" s="190"/>
      <c r="T59" s="213"/>
      <c r="U59" s="214"/>
    </row>
    <row r="60" spans="1:21" ht="40.5" customHeight="1" x14ac:dyDescent="0.15">
      <c r="A60" s="33" t="str">
        <f t="shared" si="5"/>
        <v/>
      </c>
      <c r="B60" s="33" t="str">
        <f>IF($A60="","",VLOOKUP($A60,開催一覧!$A:$H,6,FALSE))</f>
        <v/>
      </c>
      <c r="C60" s="33" t="str">
        <f>IF($A60="","",VLOOKUP($A60,開催一覧!$A:$H,7,FALSE))</f>
        <v/>
      </c>
      <c r="D60" s="33" t="str">
        <f>IF($A60="","",VLOOKUP($A60,開催一覧!$A:$H,8,FALSE))</f>
        <v/>
      </c>
      <c r="E60" s="33" t="str">
        <f>IF($A60="","",VLOOKUP($A60,開催一覧!$A:$H,5,FALSE))</f>
        <v/>
      </c>
      <c r="F60" s="47"/>
      <c r="G60" s="251"/>
      <c r="H60" s="48"/>
      <c r="J60" s="196" t="str">
        <f t="shared" si="3"/>
        <v/>
      </c>
      <c r="K60" s="215" t="s">
        <v>363</v>
      </c>
      <c r="L60" s="208" t="str">
        <f t="shared" si="6"/>
        <v/>
      </c>
      <c r="M60" s="209" t="str">
        <f t="shared" si="7"/>
        <v/>
      </c>
      <c r="N60" s="210" t="str">
        <f t="shared" si="8"/>
        <v/>
      </c>
      <c r="O60" s="211"/>
      <c r="P60" s="81"/>
      <c r="Q60" s="212"/>
      <c r="R60" s="38"/>
      <c r="S60" s="190"/>
      <c r="T60" s="213"/>
      <c r="U60" s="214"/>
    </row>
    <row r="61" spans="1:21" ht="40.5" customHeight="1" x14ac:dyDescent="0.15">
      <c r="A61" s="33" t="str">
        <f t="shared" si="5"/>
        <v/>
      </c>
      <c r="B61" s="33" t="str">
        <f>IF($A61="","",VLOOKUP($A61,開催一覧!$A:$H,6,FALSE))</f>
        <v/>
      </c>
      <c r="C61" s="33" t="str">
        <f>IF($A61="","",VLOOKUP($A61,開催一覧!$A:$H,7,FALSE))</f>
        <v/>
      </c>
      <c r="D61" s="33" t="str">
        <f>IF($A61="","",VLOOKUP($A61,開催一覧!$A:$H,8,FALSE))</f>
        <v/>
      </c>
      <c r="E61" s="33" t="str">
        <f>IF($A61="","",VLOOKUP($A61,開催一覧!$A:$H,5,FALSE))</f>
        <v/>
      </c>
      <c r="F61" s="47"/>
      <c r="G61" s="251"/>
      <c r="H61" s="48"/>
      <c r="J61" s="196" t="str">
        <f t="shared" si="3"/>
        <v/>
      </c>
      <c r="K61" s="215" t="s">
        <v>364</v>
      </c>
      <c r="L61" s="208" t="str">
        <f t="shared" si="6"/>
        <v/>
      </c>
      <c r="M61" s="209" t="str">
        <f t="shared" si="7"/>
        <v/>
      </c>
      <c r="N61" s="210" t="str">
        <f t="shared" si="8"/>
        <v/>
      </c>
      <c r="O61" s="211"/>
      <c r="P61" s="81"/>
      <c r="Q61" s="212"/>
      <c r="R61" s="38"/>
      <c r="S61" s="190"/>
      <c r="T61" s="213"/>
      <c r="U61" s="214"/>
    </row>
    <row r="62" spans="1:21" ht="40.5" customHeight="1" x14ac:dyDescent="0.15">
      <c r="A62" s="33" t="str">
        <f t="shared" si="5"/>
        <v/>
      </c>
      <c r="B62" s="33" t="str">
        <f>IF($A62="","",VLOOKUP($A62,開催一覧!$A:$H,6,FALSE))</f>
        <v/>
      </c>
      <c r="C62" s="33" t="str">
        <f>IF($A62="","",VLOOKUP($A62,開催一覧!$A:$H,7,FALSE))</f>
        <v/>
      </c>
      <c r="D62" s="33" t="str">
        <f>IF($A62="","",VLOOKUP($A62,開催一覧!$A:$H,8,FALSE))</f>
        <v/>
      </c>
      <c r="E62" s="33" t="str">
        <f>IF($A62="","",VLOOKUP($A62,開催一覧!$A:$H,5,FALSE))</f>
        <v/>
      </c>
      <c r="F62" s="47"/>
      <c r="G62" s="251"/>
      <c r="H62" s="48"/>
      <c r="J62" s="196" t="str">
        <f t="shared" si="3"/>
        <v/>
      </c>
      <c r="K62" s="215" t="s">
        <v>365</v>
      </c>
      <c r="L62" s="208" t="str">
        <f t="shared" si="6"/>
        <v/>
      </c>
      <c r="M62" s="209" t="str">
        <f t="shared" si="7"/>
        <v/>
      </c>
      <c r="N62" s="210" t="str">
        <f t="shared" si="8"/>
        <v/>
      </c>
      <c r="O62" s="211"/>
      <c r="P62" s="81"/>
      <c r="Q62" s="212"/>
      <c r="R62" s="38"/>
      <c r="S62" s="190"/>
      <c r="T62" s="213"/>
      <c r="U62" s="214"/>
    </row>
    <row r="63" spans="1:21" ht="40.5" customHeight="1" x14ac:dyDescent="0.15">
      <c r="A63" s="33" t="str">
        <f t="shared" si="5"/>
        <v/>
      </c>
      <c r="B63" s="33" t="str">
        <f>IF($A63="","",VLOOKUP($A63,開催一覧!$A:$H,6,FALSE))</f>
        <v/>
      </c>
      <c r="C63" s="33" t="str">
        <f>IF($A63="","",VLOOKUP($A63,開催一覧!$A:$H,7,FALSE))</f>
        <v/>
      </c>
      <c r="D63" s="33" t="str">
        <f>IF($A63="","",VLOOKUP($A63,開催一覧!$A:$H,8,FALSE))</f>
        <v/>
      </c>
      <c r="E63" s="33" t="str">
        <f>IF($A63="","",VLOOKUP($A63,開催一覧!$A:$H,5,FALSE))</f>
        <v/>
      </c>
      <c r="F63" s="47"/>
      <c r="G63" s="251"/>
      <c r="H63" s="48"/>
      <c r="J63" s="196" t="str">
        <f t="shared" si="3"/>
        <v/>
      </c>
      <c r="K63" s="215" t="s">
        <v>366</v>
      </c>
      <c r="L63" s="208" t="str">
        <f t="shared" si="6"/>
        <v/>
      </c>
      <c r="M63" s="209" t="str">
        <f t="shared" si="7"/>
        <v/>
      </c>
      <c r="N63" s="210" t="str">
        <f t="shared" si="8"/>
        <v/>
      </c>
      <c r="O63" s="211"/>
      <c r="P63" s="81"/>
      <c r="Q63" s="212"/>
      <c r="R63" s="38"/>
      <c r="S63" s="190"/>
      <c r="T63" s="213"/>
      <c r="U63" s="214"/>
    </row>
    <row r="64" spans="1:21" ht="40.5" customHeight="1" x14ac:dyDescent="0.15">
      <c r="A64" s="33" t="str">
        <f t="shared" si="5"/>
        <v/>
      </c>
      <c r="B64" s="33" t="str">
        <f>IF($A64="","",VLOOKUP($A64,開催一覧!$A:$H,6,FALSE))</f>
        <v/>
      </c>
      <c r="C64" s="33" t="str">
        <f>IF($A64="","",VLOOKUP($A64,開催一覧!$A:$H,7,FALSE))</f>
        <v/>
      </c>
      <c r="D64" s="33" t="str">
        <f>IF($A64="","",VLOOKUP($A64,開催一覧!$A:$H,8,FALSE))</f>
        <v/>
      </c>
      <c r="E64" s="33" t="str">
        <f>IF($A64="","",VLOOKUP($A64,開催一覧!$A:$H,5,FALSE))</f>
        <v/>
      </c>
      <c r="F64" s="47"/>
      <c r="G64" s="251"/>
      <c r="H64" s="48"/>
      <c r="J64" s="196" t="str">
        <f t="shared" si="3"/>
        <v/>
      </c>
      <c r="K64" s="215" t="s">
        <v>367</v>
      </c>
      <c r="L64" s="208" t="str">
        <f t="shared" si="6"/>
        <v/>
      </c>
      <c r="M64" s="209" t="str">
        <f t="shared" si="7"/>
        <v/>
      </c>
      <c r="N64" s="210" t="str">
        <f t="shared" si="8"/>
        <v/>
      </c>
      <c r="O64" s="211"/>
      <c r="P64" s="81"/>
      <c r="Q64" s="212"/>
      <c r="R64" s="38"/>
      <c r="S64" s="190"/>
      <c r="T64" s="213"/>
      <c r="U64" s="214"/>
    </row>
    <row r="65" spans="1:21" ht="40.5" customHeight="1" x14ac:dyDescent="0.15">
      <c r="A65" s="33" t="str">
        <f t="shared" si="5"/>
        <v/>
      </c>
      <c r="B65" s="33" t="str">
        <f>IF($A65="","",VLOOKUP($A65,開催一覧!$A:$H,6,FALSE))</f>
        <v/>
      </c>
      <c r="C65" s="33" t="str">
        <f>IF($A65="","",VLOOKUP($A65,開催一覧!$A:$H,7,FALSE))</f>
        <v/>
      </c>
      <c r="D65" s="33" t="str">
        <f>IF($A65="","",VLOOKUP($A65,開催一覧!$A:$H,8,FALSE))</f>
        <v/>
      </c>
      <c r="E65" s="33" t="str">
        <f>IF($A65="","",VLOOKUP($A65,開催一覧!$A:$H,5,FALSE))</f>
        <v/>
      </c>
      <c r="F65" s="47"/>
      <c r="G65" s="251"/>
      <c r="H65" s="48"/>
      <c r="J65" s="196" t="str">
        <f t="shared" si="3"/>
        <v/>
      </c>
      <c r="K65" s="215" t="s">
        <v>368</v>
      </c>
      <c r="L65" s="208" t="str">
        <f t="shared" si="6"/>
        <v/>
      </c>
      <c r="M65" s="209" t="str">
        <f t="shared" si="7"/>
        <v/>
      </c>
      <c r="N65" s="210" t="str">
        <f t="shared" si="8"/>
        <v/>
      </c>
      <c r="O65" s="211"/>
      <c r="P65" s="81"/>
      <c r="Q65" s="212"/>
      <c r="R65" s="38"/>
      <c r="S65" s="190"/>
      <c r="T65" s="213"/>
      <c r="U65" s="214"/>
    </row>
    <row r="66" spans="1:21" ht="40.5" customHeight="1" x14ac:dyDescent="0.15">
      <c r="A66" s="33" t="str">
        <f t="shared" si="5"/>
        <v/>
      </c>
      <c r="B66" s="33" t="str">
        <f>IF($A66="","",VLOOKUP($A66,開催一覧!$A:$H,6,FALSE))</f>
        <v/>
      </c>
      <c r="C66" s="33" t="str">
        <f>IF($A66="","",VLOOKUP($A66,開催一覧!$A:$H,7,FALSE))</f>
        <v/>
      </c>
      <c r="D66" s="33" t="str">
        <f>IF($A66="","",VLOOKUP($A66,開催一覧!$A:$H,8,FALSE))</f>
        <v/>
      </c>
      <c r="E66" s="33" t="str">
        <f>IF($A66="","",VLOOKUP($A66,開催一覧!$A:$H,5,FALSE))</f>
        <v/>
      </c>
      <c r="F66" s="47"/>
      <c r="G66" s="251"/>
      <c r="H66" s="48"/>
      <c r="J66" s="196" t="str">
        <f t="shared" si="3"/>
        <v/>
      </c>
      <c r="K66" s="215" t="s">
        <v>369</v>
      </c>
      <c r="L66" s="208" t="str">
        <f t="shared" si="6"/>
        <v/>
      </c>
      <c r="M66" s="209" t="str">
        <f t="shared" si="7"/>
        <v/>
      </c>
      <c r="N66" s="210" t="str">
        <f t="shared" si="8"/>
        <v/>
      </c>
      <c r="O66" s="211"/>
      <c r="P66" s="81"/>
      <c r="Q66" s="212"/>
      <c r="R66" s="38"/>
      <c r="S66" s="190"/>
      <c r="T66" s="213"/>
      <c r="U66" s="214"/>
    </row>
    <row r="67" spans="1:21" ht="40.5" customHeight="1" x14ac:dyDescent="0.15">
      <c r="A67" s="33" t="str">
        <f t="shared" si="5"/>
        <v/>
      </c>
      <c r="B67" s="33" t="str">
        <f>IF($A67="","",VLOOKUP($A67,開催一覧!$A:$H,6,FALSE))</f>
        <v/>
      </c>
      <c r="C67" s="33" t="str">
        <f>IF($A67="","",VLOOKUP($A67,開催一覧!$A:$H,7,FALSE))</f>
        <v/>
      </c>
      <c r="D67" s="33" t="str">
        <f>IF($A67="","",VLOOKUP($A67,開催一覧!$A:$H,8,FALSE))</f>
        <v/>
      </c>
      <c r="E67" s="33" t="str">
        <f>IF($A67="","",VLOOKUP($A67,開催一覧!$A:$H,5,FALSE))</f>
        <v/>
      </c>
      <c r="F67" s="47"/>
      <c r="G67" s="251"/>
      <c r="H67" s="48"/>
      <c r="J67" s="196" t="str">
        <f t="shared" si="3"/>
        <v/>
      </c>
      <c r="K67" s="215" t="s">
        <v>370</v>
      </c>
      <c r="L67" s="208" t="str">
        <f t="shared" si="6"/>
        <v/>
      </c>
      <c r="M67" s="209" t="str">
        <f t="shared" si="7"/>
        <v/>
      </c>
      <c r="N67" s="210" t="str">
        <f t="shared" si="8"/>
        <v/>
      </c>
      <c r="O67" s="211"/>
      <c r="P67" s="81"/>
      <c r="Q67" s="212"/>
      <c r="R67" s="38"/>
      <c r="S67" s="190"/>
      <c r="T67" s="213"/>
      <c r="U67" s="214"/>
    </row>
    <row r="68" spans="1:21" ht="40.5" customHeight="1" x14ac:dyDescent="0.15">
      <c r="A68" s="33" t="str">
        <f t="shared" si="5"/>
        <v/>
      </c>
      <c r="B68" s="33" t="str">
        <f>IF($A68="","",VLOOKUP($A68,開催一覧!$A:$H,6,FALSE))</f>
        <v/>
      </c>
      <c r="C68" s="33" t="str">
        <f>IF($A68="","",VLOOKUP($A68,開催一覧!$A:$H,7,FALSE))</f>
        <v/>
      </c>
      <c r="D68" s="33" t="str">
        <f>IF($A68="","",VLOOKUP($A68,開催一覧!$A:$H,8,FALSE))</f>
        <v/>
      </c>
      <c r="E68" s="33" t="str">
        <f>IF($A68="","",VLOOKUP($A68,開催一覧!$A:$H,5,FALSE))</f>
        <v/>
      </c>
      <c r="F68" s="47"/>
      <c r="G68" s="251"/>
      <c r="H68" s="48"/>
      <c r="J68" s="196" t="str">
        <f t="shared" si="3"/>
        <v/>
      </c>
      <c r="K68" s="215" t="s">
        <v>371</v>
      </c>
      <c r="L68" s="208" t="str">
        <f t="shared" si="6"/>
        <v/>
      </c>
      <c r="M68" s="209" t="str">
        <f t="shared" si="7"/>
        <v/>
      </c>
      <c r="N68" s="210" t="str">
        <f t="shared" si="8"/>
        <v/>
      </c>
      <c r="O68" s="211"/>
      <c r="P68" s="81"/>
      <c r="Q68" s="212"/>
      <c r="R68" s="38"/>
      <c r="S68" s="190"/>
      <c r="T68" s="213"/>
      <c r="U68" s="214"/>
    </row>
    <row r="69" spans="1:21" ht="40.5" customHeight="1" x14ac:dyDescent="0.15">
      <c r="A69" s="33" t="str">
        <f t="shared" si="5"/>
        <v/>
      </c>
      <c r="B69" s="33" t="str">
        <f>IF($A69="","",VLOOKUP($A69,開催一覧!$A:$H,6,FALSE))</f>
        <v/>
      </c>
      <c r="C69" s="33" t="str">
        <f>IF($A69="","",VLOOKUP($A69,開催一覧!$A:$H,7,FALSE))</f>
        <v/>
      </c>
      <c r="D69" s="33" t="str">
        <f>IF($A69="","",VLOOKUP($A69,開催一覧!$A:$H,8,FALSE))</f>
        <v/>
      </c>
      <c r="E69" s="33" t="str">
        <f>IF($A69="","",VLOOKUP($A69,開催一覧!$A:$H,5,FALSE))</f>
        <v/>
      </c>
      <c r="F69" s="47"/>
      <c r="G69" s="251"/>
      <c r="H69" s="48"/>
      <c r="J69" s="196" t="str">
        <f t="shared" si="3"/>
        <v/>
      </c>
      <c r="K69" s="215" t="s">
        <v>372</v>
      </c>
      <c r="L69" s="208" t="str">
        <f t="shared" si="6"/>
        <v/>
      </c>
      <c r="M69" s="209" t="str">
        <f t="shared" si="7"/>
        <v/>
      </c>
      <c r="N69" s="210" t="str">
        <f t="shared" si="8"/>
        <v/>
      </c>
      <c r="O69" s="211"/>
      <c r="P69" s="81"/>
      <c r="Q69" s="212"/>
      <c r="R69" s="38"/>
      <c r="S69" s="190"/>
      <c r="T69" s="213"/>
      <c r="U69" s="214"/>
    </row>
    <row r="70" spans="1:21" ht="40.5" customHeight="1" x14ac:dyDescent="0.15">
      <c r="A70" s="33" t="str">
        <f t="shared" si="5"/>
        <v/>
      </c>
      <c r="B70" s="33" t="str">
        <f>IF($A70="","",VLOOKUP($A70,開催一覧!$A:$H,6,FALSE))</f>
        <v/>
      </c>
      <c r="C70" s="33" t="str">
        <f>IF($A70="","",VLOOKUP($A70,開催一覧!$A:$H,7,FALSE))</f>
        <v/>
      </c>
      <c r="D70" s="33" t="str">
        <f>IF($A70="","",VLOOKUP($A70,開催一覧!$A:$H,8,FALSE))</f>
        <v/>
      </c>
      <c r="E70" s="33" t="str">
        <f>IF($A70="","",VLOOKUP($A70,開催一覧!$A:$H,5,FALSE))</f>
        <v/>
      </c>
      <c r="F70" s="47"/>
      <c r="G70" s="251"/>
      <c r="H70" s="48"/>
      <c r="J70" s="196" t="str">
        <f t="shared" si="3"/>
        <v/>
      </c>
      <c r="K70" s="215" t="s">
        <v>373</v>
      </c>
      <c r="L70" s="208" t="str">
        <f t="shared" si="6"/>
        <v/>
      </c>
      <c r="M70" s="209" t="str">
        <f t="shared" si="7"/>
        <v/>
      </c>
      <c r="N70" s="210" t="str">
        <f t="shared" si="8"/>
        <v/>
      </c>
      <c r="O70" s="211"/>
      <c r="P70" s="81"/>
      <c r="Q70" s="212"/>
      <c r="R70" s="38"/>
      <c r="S70" s="190"/>
      <c r="T70" s="213"/>
      <c r="U70" s="214"/>
    </row>
    <row r="71" spans="1:21" ht="40.5" customHeight="1" x14ac:dyDescent="0.15">
      <c r="A71" s="33" t="str">
        <f t="shared" si="5"/>
        <v/>
      </c>
      <c r="B71" s="33" t="str">
        <f>IF($A71="","",VLOOKUP($A71,開催一覧!$A:$H,6,FALSE))</f>
        <v/>
      </c>
      <c r="C71" s="33" t="str">
        <f>IF($A71="","",VLOOKUP($A71,開催一覧!$A:$H,7,FALSE))</f>
        <v/>
      </c>
      <c r="D71" s="33" t="str">
        <f>IF($A71="","",VLOOKUP($A71,開催一覧!$A:$H,8,FALSE))</f>
        <v/>
      </c>
      <c r="E71" s="33" t="str">
        <f>IF($A71="","",VLOOKUP($A71,開催一覧!$A:$H,5,FALSE))</f>
        <v/>
      </c>
      <c r="F71" s="47"/>
      <c r="G71" s="251"/>
      <c r="H71" s="48"/>
      <c r="J71" s="196" t="str">
        <f t="shared" si="3"/>
        <v/>
      </c>
      <c r="K71" s="215" t="s">
        <v>374</v>
      </c>
      <c r="L71" s="208" t="str">
        <f t="shared" si="6"/>
        <v/>
      </c>
      <c r="M71" s="209" t="str">
        <f t="shared" si="7"/>
        <v/>
      </c>
      <c r="N71" s="210" t="str">
        <f t="shared" si="8"/>
        <v/>
      </c>
      <c r="O71" s="211"/>
      <c r="P71" s="81"/>
      <c r="Q71" s="212"/>
      <c r="R71" s="38"/>
      <c r="S71" s="190"/>
      <c r="T71" s="213"/>
      <c r="U71" s="214"/>
    </row>
    <row r="72" spans="1:21" ht="40.5" customHeight="1" x14ac:dyDescent="0.15">
      <c r="A72" s="33" t="str">
        <f t="shared" si="5"/>
        <v/>
      </c>
      <c r="B72" s="33" t="str">
        <f>IF($A72="","",VLOOKUP($A72,開催一覧!$A:$H,6,FALSE))</f>
        <v/>
      </c>
      <c r="C72" s="33" t="str">
        <f>IF($A72="","",VLOOKUP($A72,開催一覧!$A:$H,7,FALSE))</f>
        <v/>
      </c>
      <c r="D72" s="33" t="str">
        <f>IF($A72="","",VLOOKUP($A72,開催一覧!$A:$H,8,FALSE))</f>
        <v/>
      </c>
      <c r="E72" s="33" t="str">
        <f>IF($A72="","",VLOOKUP($A72,開催一覧!$A:$H,5,FALSE))</f>
        <v/>
      </c>
      <c r="F72" s="47"/>
      <c r="G72" s="251"/>
      <c r="H72" s="48"/>
      <c r="J72" s="196" t="str">
        <f t="shared" si="3"/>
        <v/>
      </c>
      <c r="K72" s="215" t="s">
        <v>375</v>
      </c>
      <c r="L72" s="208" t="str">
        <f t="shared" si="6"/>
        <v/>
      </c>
      <c r="M72" s="209" t="str">
        <f t="shared" si="7"/>
        <v/>
      </c>
      <c r="N72" s="210" t="str">
        <f t="shared" si="8"/>
        <v/>
      </c>
      <c r="O72" s="211"/>
      <c r="P72" s="81"/>
      <c r="Q72" s="212"/>
      <c r="R72" s="38"/>
      <c r="S72" s="190"/>
      <c r="T72" s="213"/>
      <c r="U72" s="214"/>
    </row>
    <row r="73" spans="1:21" ht="40.5" customHeight="1" x14ac:dyDescent="0.15">
      <c r="A73" s="33" t="str">
        <f t="shared" si="5"/>
        <v/>
      </c>
      <c r="B73" s="33" t="str">
        <f>IF($A73="","",VLOOKUP($A73,開催一覧!$A:$H,6,FALSE))</f>
        <v/>
      </c>
      <c r="C73" s="33" t="str">
        <f>IF($A73="","",VLOOKUP($A73,開催一覧!$A:$H,7,FALSE))</f>
        <v/>
      </c>
      <c r="D73" s="33" t="str">
        <f>IF($A73="","",VLOOKUP($A73,開催一覧!$A:$H,8,FALSE))</f>
        <v/>
      </c>
      <c r="E73" s="33" t="str">
        <f>IF($A73="","",VLOOKUP($A73,開催一覧!$A:$H,5,FALSE))</f>
        <v/>
      </c>
      <c r="F73" s="47"/>
      <c r="G73" s="251"/>
      <c r="H73" s="48"/>
      <c r="J73" s="196" t="str">
        <f t="shared" si="3"/>
        <v/>
      </c>
      <c r="K73" s="215" t="s">
        <v>376</v>
      </c>
      <c r="L73" s="208" t="str">
        <f t="shared" si="6"/>
        <v/>
      </c>
      <c r="M73" s="209" t="str">
        <f t="shared" si="7"/>
        <v/>
      </c>
      <c r="N73" s="210" t="str">
        <f t="shared" si="8"/>
        <v/>
      </c>
      <c r="O73" s="211"/>
      <c r="P73" s="81"/>
      <c r="Q73" s="212"/>
      <c r="R73" s="38"/>
      <c r="S73" s="190"/>
      <c r="T73" s="213"/>
      <c r="U73" s="214"/>
    </row>
    <row r="74" spans="1:21" ht="40.5" customHeight="1" x14ac:dyDescent="0.15">
      <c r="A74" s="33" t="str">
        <f t="shared" si="5"/>
        <v/>
      </c>
      <c r="B74" s="33" t="str">
        <f>IF($A74="","",VLOOKUP($A74,開催一覧!$A:$H,6,FALSE))</f>
        <v/>
      </c>
      <c r="C74" s="33" t="str">
        <f>IF($A74="","",VLOOKUP($A74,開催一覧!$A:$H,7,FALSE))</f>
        <v/>
      </c>
      <c r="D74" s="33" t="str">
        <f>IF($A74="","",VLOOKUP($A74,開催一覧!$A:$H,8,FALSE))</f>
        <v/>
      </c>
      <c r="E74" s="33" t="str">
        <f>IF($A74="","",VLOOKUP($A74,開催一覧!$A:$H,5,FALSE))</f>
        <v/>
      </c>
      <c r="F74" s="47"/>
      <c r="G74" s="251"/>
      <c r="H74" s="48"/>
      <c r="J74" s="196" t="str">
        <f t="shared" si="3"/>
        <v/>
      </c>
      <c r="K74" s="215" t="s">
        <v>377</v>
      </c>
      <c r="L74" s="208" t="str">
        <f t="shared" si="6"/>
        <v/>
      </c>
      <c r="M74" s="209" t="str">
        <f t="shared" si="7"/>
        <v/>
      </c>
      <c r="N74" s="210" t="str">
        <f t="shared" si="8"/>
        <v/>
      </c>
      <c r="O74" s="211"/>
      <c r="P74" s="81"/>
      <c r="Q74" s="212"/>
      <c r="R74" s="38"/>
      <c r="S74" s="190"/>
      <c r="T74" s="213"/>
      <c r="U74" s="214"/>
    </row>
    <row r="75" spans="1:21" ht="40.5" customHeight="1" x14ac:dyDescent="0.15">
      <c r="A75" s="33" t="str">
        <f t="shared" si="5"/>
        <v/>
      </c>
      <c r="B75" s="33" t="str">
        <f>IF($A75="","",VLOOKUP($A75,開催一覧!$A:$H,6,FALSE))</f>
        <v/>
      </c>
      <c r="C75" s="33" t="str">
        <f>IF($A75="","",VLOOKUP($A75,開催一覧!$A:$H,7,FALSE))</f>
        <v/>
      </c>
      <c r="D75" s="33" t="str">
        <f>IF($A75="","",VLOOKUP($A75,開催一覧!$A:$H,8,FALSE))</f>
        <v/>
      </c>
      <c r="E75" s="33" t="str">
        <f>IF($A75="","",VLOOKUP($A75,開催一覧!$A:$H,5,FALSE))</f>
        <v/>
      </c>
      <c r="F75" s="47"/>
      <c r="G75" s="251"/>
      <c r="H75" s="48"/>
      <c r="J75" s="196" t="str">
        <f t="shared" si="3"/>
        <v/>
      </c>
      <c r="K75" s="215" t="s">
        <v>378</v>
      </c>
      <c r="L75" s="208" t="str">
        <f t="shared" si="6"/>
        <v/>
      </c>
      <c r="M75" s="209" t="str">
        <f t="shared" si="7"/>
        <v/>
      </c>
      <c r="N75" s="210" t="str">
        <f t="shared" si="8"/>
        <v/>
      </c>
      <c r="O75" s="211"/>
      <c r="P75" s="81"/>
      <c r="Q75" s="212"/>
      <c r="R75" s="38"/>
      <c r="S75" s="190"/>
      <c r="T75" s="213"/>
      <c r="U75" s="214"/>
    </row>
    <row r="76" spans="1:21" ht="40.5" customHeight="1" x14ac:dyDescent="0.15">
      <c r="A76" s="33" t="str">
        <f t="shared" si="5"/>
        <v/>
      </c>
      <c r="B76" s="33" t="str">
        <f>IF($A76="","",VLOOKUP($A76,開催一覧!$A:$H,6,FALSE))</f>
        <v/>
      </c>
      <c r="C76" s="33" t="str">
        <f>IF($A76="","",VLOOKUP($A76,開催一覧!$A:$H,7,FALSE))</f>
        <v/>
      </c>
      <c r="D76" s="33" t="str">
        <f>IF($A76="","",VLOOKUP($A76,開催一覧!$A:$H,8,FALSE))</f>
        <v/>
      </c>
      <c r="E76" s="33" t="str">
        <f>IF($A76="","",VLOOKUP($A76,開催一覧!$A:$H,5,FALSE))</f>
        <v/>
      </c>
      <c r="F76" s="47"/>
      <c r="G76" s="251"/>
      <c r="H76" s="48"/>
      <c r="J76" s="196" t="str">
        <f t="shared" si="3"/>
        <v/>
      </c>
      <c r="K76" s="215" t="s">
        <v>379</v>
      </c>
      <c r="L76" s="208" t="str">
        <f t="shared" si="6"/>
        <v/>
      </c>
      <c r="M76" s="209" t="str">
        <f t="shared" si="7"/>
        <v/>
      </c>
      <c r="N76" s="210" t="str">
        <f t="shared" si="8"/>
        <v/>
      </c>
      <c r="O76" s="211"/>
      <c r="P76" s="81"/>
      <c r="Q76" s="212"/>
      <c r="R76" s="38"/>
      <c r="S76" s="190"/>
      <c r="T76" s="213"/>
      <c r="U76" s="214"/>
    </row>
    <row r="77" spans="1:21" ht="40.5" customHeight="1" x14ac:dyDescent="0.15">
      <c r="A77" s="33" t="str">
        <f t="shared" si="5"/>
        <v/>
      </c>
      <c r="B77" s="33" t="str">
        <f>IF($A77="","",VLOOKUP($A77,開催一覧!$A:$H,6,FALSE))</f>
        <v/>
      </c>
      <c r="C77" s="33" t="str">
        <f>IF($A77="","",VLOOKUP($A77,開催一覧!$A:$H,7,FALSE))</f>
        <v/>
      </c>
      <c r="D77" s="33" t="str">
        <f>IF($A77="","",VLOOKUP($A77,開催一覧!$A:$H,8,FALSE))</f>
        <v/>
      </c>
      <c r="E77" s="33" t="str">
        <f>IF($A77="","",VLOOKUP($A77,開催一覧!$A:$H,5,FALSE))</f>
        <v/>
      </c>
      <c r="F77" s="47"/>
      <c r="G77" s="251"/>
      <c r="H77" s="48"/>
      <c r="J77" s="196" t="str">
        <f t="shared" si="3"/>
        <v/>
      </c>
      <c r="K77" s="215" t="s">
        <v>380</v>
      </c>
      <c r="L77" s="208" t="str">
        <f t="shared" si="6"/>
        <v/>
      </c>
      <c r="M77" s="209" t="str">
        <f t="shared" si="7"/>
        <v/>
      </c>
      <c r="N77" s="210" t="str">
        <f t="shared" si="8"/>
        <v/>
      </c>
      <c r="O77" s="211"/>
      <c r="P77" s="81"/>
      <c r="Q77" s="212"/>
      <c r="R77" s="38"/>
      <c r="S77" s="190"/>
      <c r="T77" s="213"/>
      <c r="U77" s="214"/>
    </row>
    <row r="78" spans="1:21" ht="40.5" customHeight="1" x14ac:dyDescent="0.15">
      <c r="A78" s="33" t="str">
        <f t="shared" si="5"/>
        <v/>
      </c>
      <c r="B78" s="33" t="str">
        <f>IF($A78="","",VLOOKUP($A78,開催一覧!$A:$H,6,FALSE))</f>
        <v/>
      </c>
      <c r="C78" s="33" t="str">
        <f>IF($A78="","",VLOOKUP($A78,開催一覧!$A:$H,7,FALSE))</f>
        <v/>
      </c>
      <c r="D78" s="33" t="str">
        <f>IF($A78="","",VLOOKUP($A78,開催一覧!$A:$H,8,FALSE))</f>
        <v/>
      </c>
      <c r="E78" s="33" t="str">
        <f>IF($A78="","",VLOOKUP($A78,開催一覧!$A:$H,5,FALSE))</f>
        <v/>
      </c>
      <c r="F78" s="47"/>
      <c r="G78" s="251"/>
      <c r="H78" s="48"/>
      <c r="J78" s="196" t="str">
        <f t="shared" si="3"/>
        <v/>
      </c>
      <c r="K78" s="215" t="s">
        <v>381</v>
      </c>
      <c r="L78" s="208" t="str">
        <f t="shared" si="6"/>
        <v/>
      </c>
      <c r="M78" s="209" t="str">
        <f t="shared" si="7"/>
        <v/>
      </c>
      <c r="N78" s="210" t="str">
        <f t="shared" si="8"/>
        <v/>
      </c>
      <c r="O78" s="211"/>
      <c r="P78" s="81"/>
      <c r="Q78" s="212"/>
      <c r="R78" s="38"/>
      <c r="S78" s="190"/>
      <c r="T78" s="213"/>
      <c r="U78" s="214"/>
    </row>
    <row r="79" spans="1:21" ht="40.5" customHeight="1" x14ac:dyDescent="0.15">
      <c r="A79" s="33" t="str">
        <f t="shared" si="5"/>
        <v/>
      </c>
      <c r="B79" s="33" t="str">
        <f>IF($A79="","",VLOOKUP($A79,開催一覧!$A:$H,6,FALSE))</f>
        <v/>
      </c>
      <c r="C79" s="33" t="str">
        <f>IF($A79="","",VLOOKUP($A79,開催一覧!$A:$H,7,FALSE))</f>
        <v/>
      </c>
      <c r="D79" s="33" t="str">
        <f>IF($A79="","",VLOOKUP($A79,開催一覧!$A:$H,8,FALSE))</f>
        <v/>
      </c>
      <c r="E79" s="33" t="str">
        <f>IF($A79="","",VLOOKUP($A79,開催一覧!$A:$H,5,FALSE))</f>
        <v/>
      </c>
      <c r="F79" s="47"/>
      <c r="G79" s="251"/>
      <c r="H79" s="48"/>
      <c r="J79" s="196" t="str">
        <f t="shared" si="3"/>
        <v/>
      </c>
      <c r="K79" s="215" t="s">
        <v>382</v>
      </c>
      <c r="L79" s="208" t="str">
        <f t="shared" si="6"/>
        <v/>
      </c>
      <c r="M79" s="209" t="str">
        <f t="shared" si="7"/>
        <v/>
      </c>
      <c r="N79" s="210" t="str">
        <f t="shared" si="8"/>
        <v/>
      </c>
      <c r="O79" s="211"/>
      <c r="P79" s="81"/>
      <c r="Q79" s="212"/>
      <c r="R79" s="38"/>
      <c r="S79" s="190"/>
      <c r="T79" s="213"/>
      <c r="U79" s="214"/>
    </row>
    <row r="80" spans="1:21" ht="40.5" customHeight="1" x14ac:dyDescent="0.15">
      <c r="A80" s="33" t="str">
        <f t="shared" si="5"/>
        <v/>
      </c>
      <c r="B80" s="33" t="str">
        <f>IF($A80="","",VLOOKUP($A80,開催一覧!$A:$H,6,FALSE))</f>
        <v/>
      </c>
      <c r="C80" s="33" t="str">
        <f>IF($A80="","",VLOOKUP($A80,開催一覧!$A:$H,7,FALSE))</f>
        <v/>
      </c>
      <c r="D80" s="33" t="str">
        <f>IF($A80="","",VLOOKUP($A80,開催一覧!$A:$H,8,FALSE))</f>
        <v/>
      </c>
      <c r="E80" s="33" t="str">
        <f>IF($A80="","",VLOOKUP($A80,開催一覧!$A:$H,5,FALSE))</f>
        <v/>
      </c>
      <c r="F80" s="47"/>
      <c r="G80" s="251"/>
      <c r="H80" s="48"/>
      <c r="J80" s="196" t="str">
        <f t="shared" si="3"/>
        <v/>
      </c>
      <c r="K80" s="215" t="s">
        <v>383</v>
      </c>
      <c r="L80" s="208" t="str">
        <f t="shared" si="6"/>
        <v/>
      </c>
      <c r="M80" s="209" t="str">
        <f t="shared" si="7"/>
        <v/>
      </c>
      <c r="N80" s="210" t="str">
        <f t="shared" si="8"/>
        <v/>
      </c>
      <c r="O80" s="211"/>
      <c r="P80" s="81"/>
      <c r="Q80" s="212"/>
      <c r="R80" s="38"/>
      <c r="S80" s="190"/>
      <c r="T80" s="213"/>
      <c r="U80" s="214"/>
    </row>
    <row r="81" spans="1:21" ht="40.5" customHeight="1" x14ac:dyDescent="0.15">
      <c r="A81" s="33" t="str">
        <f t="shared" si="5"/>
        <v/>
      </c>
      <c r="B81" s="33" t="str">
        <f>IF($A81="","",VLOOKUP($A81,開催一覧!$A:$H,6,FALSE))</f>
        <v/>
      </c>
      <c r="C81" s="33" t="str">
        <f>IF($A81="","",VLOOKUP($A81,開催一覧!$A:$H,7,FALSE))</f>
        <v/>
      </c>
      <c r="D81" s="33" t="str">
        <f>IF($A81="","",VLOOKUP($A81,開催一覧!$A:$H,8,FALSE))</f>
        <v/>
      </c>
      <c r="E81" s="33" t="str">
        <f>IF($A81="","",VLOOKUP($A81,開催一覧!$A:$H,5,FALSE))</f>
        <v/>
      </c>
      <c r="F81" s="47"/>
      <c r="G81" s="251"/>
      <c r="H81" s="48"/>
      <c r="J81" s="196" t="str">
        <f t="shared" si="3"/>
        <v/>
      </c>
      <c r="K81" s="215" t="s">
        <v>384</v>
      </c>
      <c r="L81" s="208" t="str">
        <f t="shared" si="6"/>
        <v/>
      </c>
      <c r="M81" s="209" t="str">
        <f t="shared" si="7"/>
        <v/>
      </c>
      <c r="N81" s="210" t="str">
        <f t="shared" si="8"/>
        <v/>
      </c>
      <c r="O81" s="211"/>
      <c r="P81" s="81"/>
      <c r="Q81" s="212"/>
      <c r="R81" s="38"/>
      <c r="S81" s="190"/>
      <c r="T81" s="213"/>
      <c r="U81" s="214"/>
    </row>
    <row r="82" spans="1:21" ht="40.5" customHeight="1" x14ac:dyDescent="0.15">
      <c r="A82" s="33" t="str">
        <f t="shared" si="5"/>
        <v/>
      </c>
      <c r="B82" s="33" t="str">
        <f>IF($A82="","",VLOOKUP($A82,開催一覧!$A:$H,6,FALSE))</f>
        <v/>
      </c>
      <c r="C82" s="33" t="str">
        <f>IF($A82="","",VLOOKUP($A82,開催一覧!$A:$H,7,FALSE))</f>
        <v/>
      </c>
      <c r="D82" s="33" t="str">
        <f>IF($A82="","",VLOOKUP($A82,開催一覧!$A:$H,8,FALSE))</f>
        <v/>
      </c>
      <c r="E82" s="33" t="str">
        <f>IF($A82="","",VLOOKUP($A82,開催一覧!$A:$H,5,FALSE))</f>
        <v/>
      </c>
      <c r="F82" s="47"/>
      <c r="G82" s="251"/>
      <c r="H82" s="48"/>
      <c r="J82" s="196" t="str">
        <f t="shared" si="3"/>
        <v/>
      </c>
      <c r="K82" s="215" t="s">
        <v>385</v>
      </c>
      <c r="L82" s="208" t="str">
        <f t="shared" si="6"/>
        <v/>
      </c>
      <c r="M82" s="209" t="str">
        <f t="shared" si="7"/>
        <v/>
      </c>
      <c r="N82" s="210" t="str">
        <f t="shared" si="8"/>
        <v/>
      </c>
      <c r="O82" s="211"/>
      <c r="P82" s="81"/>
      <c r="Q82" s="212"/>
      <c r="R82" s="38"/>
      <c r="S82" s="190"/>
      <c r="T82" s="213"/>
      <c r="U82" s="214"/>
    </row>
    <row r="83" spans="1:21" ht="40.5" customHeight="1" x14ac:dyDescent="0.15">
      <c r="A83" s="33" t="str">
        <f t="shared" si="5"/>
        <v/>
      </c>
      <c r="B83" s="33" t="str">
        <f>IF($A83="","",VLOOKUP($A83,開催一覧!$A:$H,6,FALSE))</f>
        <v/>
      </c>
      <c r="C83" s="33" t="str">
        <f>IF($A83="","",VLOOKUP($A83,開催一覧!$A:$H,7,FALSE))</f>
        <v/>
      </c>
      <c r="D83" s="33" t="str">
        <f>IF($A83="","",VLOOKUP($A83,開催一覧!$A:$H,8,FALSE))</f>
        <v/>
      </c>
      <c r="E83" s="33" t="str">
        <f>IF($A83="","",VLOOKUP($A83,開催一覧!$A:$H,5,FALSE))</f>
        <v/>
      </c>
      <c r="F83" s="47"/>
      <c r="G83" s="251"/>
      <c r="H83" s="48"/>
      <c r="J83" s="196" t="str">
        <f t="shared" si="3"/>
        <v/>
      </c>
      <c r="K83" s="215" t="s">
        <v>386</v>
      </c>
      <c r="L83" s="208" t="str">
        <f t="shared" si="6"/>
        <v/>
      </c>
      <c r="M83" s="209" t="str">
        <f t="shared" si="7"/>
        <v/>
      </c>
      <c r="N83" s="210" t="str">
        <f t="shared" si="8"/>
        <v/>
      </c>
      <c r="O83" s="211"/>
      <c r="P83" s="81"/>
      <c r="Q83" s="212"/>
      <c r="R83" s="38"/>
      <c r="S83" s="190"/>
      <c r="T83" s="213"/>
      <c r="U83" s="214"/>
    </row>
    <row r="84" spans="1:21" ht="40.5" customHeight="1" x14ac:dyDescent="0.15">
      <c r="A84" s="33" t="str">
        <f t="shared" si="5"/>
        <v/>
      </c>
      <c r="B84" s="33" t="str">
        <f>IF($A84="","",VLOOKUP($A84,開催一覧!$A:$H,6,FALSE))</f>
        <v/>
      </c>
      <c r="C84" s="33" t="str">
        <f>IF($A84="","",VLOOKUP($A84,開催一覧!$A:$H,7,FALSE))</f>
        <v/>
      </c>
      <c r="D84" s="33" t="str">
        <f>IF($A84="","",VLOOKUP($A84,開催一覧!$A:$H,8,FALSE))</f>
        <v/>
      </c>
      <c r="E84" s="33" t="str">
        <f>IF($A84="","",VLOOKUP($A84,開催一覧!$A:$H,5,FALSE))</f>
        <v/>
      </c>
      <c r="F84" s="47"/>
      <c r="G84" s="251"/>
      <c r="H84" s="48"/>
      <c r="J84" s="196" t="str">
        <f t="shared" si="3"/>
        <v/>
      </c>
      <c r="K84" s="215" t="s">
        <v>387</v>
      </c>
      <c r="L84" s="208" t="str">
        <f t="shared" si="6"/>
        <v/>
      </c>
      <c r="M84" s="209" t="str">
        <f t="shared" si="7"/>
        <v/>
      </c>
      <c r="N84" s="210" t="str">
        <f t="shared" si="8"/>
        <v/>
      </c>
      <c r="O84" s="211"/>
      <c r="P84" s="81"/>
      <c r="Q84" s="212"/>
      <c r="R84" s="38"/>
      <c r="S84" s="190"/>
      <c r="T84" s="213"/>
      <c r="U84" s="214"/>
    </row>
    <row r="85" spans="1:21" ht="40.5" customHeight="1" x14ac:dyDescent="0.15">
      <c r="A85" s="33" t="str">
        <f t="shared" si="5"/>
        <v/>
      </c>
      <c r="B85" s="33" t="str">
        <f>IF($A85="","",VLOOKUP($A85,開催一覧!$A:$H,6,FALSE))</f>
        <v/>
      </c>
      <c r="C85" s="33" t="str">
        <f>IF($A85="","",VLOOKUP($A85,開催一覧!$A:$H,7,FALSE))</f>
        <v/>
      </c>
      <c r="D85" s="33" t="str">
        <f>IF($A85="","",VLOOKUP($A85,開催一覧!$A:$H,8,FALSE))</f>
        <v/>
      </c>
      <c r="E85" s="33" t="str">
        <f>IF($A85="","",VLOOKUP($A85,開催一覧!$A:$H,5,FALSE))</f>
        <v/>
      </c>
      <c r="F85" s="47"/>
      <c r="G85" s="251"/>
      <c r="H85" s="48"/>
      <c r="J85" s="196" t="str">
        <f t="shared" si="3"/>
        <v/>
      </c>
      <c r="K85" s="215" t="s">
        <v>388</v>
      </c>
      <c r="L85" s="208" t="str">
        <f t="shared" si="6"/>
        <v/>
      </c>
      <c r="M85" s="209" t="str">
        <f t="shared" si="7"/>
        <v/>
      </c>
      <c r="N85" s="210" t="str">
        <f t="shared" si="8"/>
        <v/>
      </c>
      <c r="O85" s="211"/>
      <c r="P85" s="81"/>
      <c r="Q85" s="212"/>
      <c r="R85" s="38"/>
      <c r="S85" s="190"/>
      <c r="T85" s="213"/>
      <c r="U85" s="214"/>
    </row>
    <row r="86" spans="1:21" ht="40.5" customHeight="1" x14ac:dyDescent="0.15">
      <c r="A86" s="33" t="str">
        <f t="shared" si="5"/>
        <v/>
      </c>
      <c r="B86" s="33" t="str">
        <f>IF($A86="","",VLOOKUP($A86,開催一覧!$A:$H,6,FALSE))</f>
        <v/>
      </c>
      <c r="C86" s="33" t="str">
        <f>IF($A86="","",VLOOKUP($A86,開催一覧!$A:$H,7,FALSE))</f>
        <v/>
      </c>
      <c r="D86" s="33" t="str">
        <f>IF($A86="","",VLOOKUP($A86,開催一覧!$A:$H,8,FALSE))</f>
        <v/>
      </c>
      <c r="E86" s="33" t="str">
        <f>IF($A86="","",VLOOKUP($A86,開催一覧!$A:$H,5,FALSE))</f>
        <v/>
      </c>
      <c r="F86" s="47"/>
      <c r="G86" s="251"/>
      <c r="H86" s="48"/>
      <c r="J86" s="196" t="str">
        <f t="shared" si="3"/>
        <v/>
      </c>
      <c r="K86" s="215" t="s">
        <v>389</v>
      </c>
      <c r="L86" s="208" t="str">
        <f t="shared" si="6"/>
        <v/>
      </c>
      <c r="M86" s="209" t="str">
        <f t="shared" si="7"/>
        <v/>
      </c>
      <c r="N86" s="210" t="str">
        <f t="shared" si="8"/>
        <v/>
      </c>
      <c r="O86" s="211"/>
      <c r="P86" s="81"/>
      <c r="Q86" s="212"/>
      <c r="R86" s="38"/>
      <c r="S86" s="190"/>
      <c r="T86" s="213"/>
      <c r="U86" s="214"/>
    </row>
    <row r="87" spans="1:21" ht="40.5" customHeight="1" x14ac:dyDescent="0.15">
      <c r="A87" s="33" t="str">
        <f t="shared" ref="A87:A112" si="9">IF(H87&gt;0,CONCATENATE(F87,G87,H87),"")</f>
        <v/>
      </c>
      <c r="B87" s="33" t="str">
        <f>IF($A87="","",VLOOKUP($A87,開催一覧!$A:$H,6,FALSE))</f>
        <v/>
      </c>
      <c r="C87" s="33" t="str">
        <f>IF($A87="","",VLOOKUP($A87,開催一覧!$A:$H,7,FALSE))</f>
        <v/>
      </c>
      <c r="D87" s="33" t="str">
        <f>IF($A87="","",VLOOKUP($A87,開催一覧!$A:$H,8,FALSE))</f>
        <v/>
      </c>
      <c r="E87" s="33" t="str">
        <f>IF($A87="","",VLOOKUP($A87,開催一覧!$A:$H,5,FALSE))</f>
        <v/>
      </c>
      <c r="F87" s="47"/>
      <c r="G87" s="251"/>
      <c r="H87" s="48"/>
      <c r="J87" s="196" t="str">
        <f t="shared" si="3"/>
        <v/>
      </c>
      <c r="K87" s="215" t="s">
        <v>390</v>
      </c>
      <c r="L87" s="208" t="str">
        <f t="shared" ref="L87:L112" si="10">IF(ISERROR(B87), "該当のセミナーが見つかりません。No、エリア、開始日を見直してください。",B87 )</f>
        <v/>
      </c>
      <c r="M87" s="209" t="str">
        <f t="shared" ref="M87:M112" si="11">IF(ISERROR(D87), "？？",D87 )</f>
        <v/>
      </c>
      <c r="N87" s="210" t="str">
        <f t="shared" ref="N87:N112" si="12">IF(ISERROR(C87), "？？",C87 )</f>
        <v/>
      </c>
      <c r="O87" s="211"/>
      <c r="P87" s="81"/>
      <c r="Q87" s="212"/>
      <c r="R87" s="38"/>
      <c r="S87" s="190"/>
      <c r="T87" s="213"/>
      <c r="U87" s="214"/>
    </row>
    <row r="88" spans="1:21" ht="40.5" customHeight="1" x14ac:dyDescent="0.15">
      <c r="A88" s="33" t="str">
        <f t="shared" si="9"/>
        <v/>
      </c>
      <c r="B88" s="33" t="str">
        <f>IF($A88="","",VLOOKUP($A88,開催一覧!$A:$H,6,FALSE))</f>
        <v/>
      </c>
      <c r="C88" s="33" t="str">
        <f>IF($A88="","",VLOOKUP($A88,開催一覧!$A:$H,7,FALSE))</f>
        <v/>
      </c>
      <c r="D88" s="33" t="str">
        <f>IF($A88="","",VLOOKUP($A88,開催一覧!$A:$H,8,FALSE))</f>
        <v/>
      </c>
      <c r="E88" s="33" t="str">
        <f>IF($A88="","",VLOOKUP($A88,開催一覧!$A:$H,5,FALSE))</f>
        <v/>
      </c>
      <c r="F88" s="47"/>
      <c r="G88" s="251"/>
      <c r="H88" s="48"/>
      <c r="J88" s="196" t="str">
        <f t="shared" si="3"/>
        <v/>
      </c>
      <c r="K88" s="215" t="s">
        <v>391</v>
      </c>
      <c r="L88" s="208" t="str">
        <f t="shared" si="10"/>
        <v/>
      </c>
      <c r="M88" s="209" t="str">
        <f t="shared" si="11"/>
        <v/>
      </c>
      <c r="N88" s="210" t="str">
        <f t="shared" si="12"/>
        <v/>
      </c>
      <c r="O88" s="211"/>
      <c r="P88" s="81"/>
      <c r="Q88" s="212"/>
      <c r="R88" s="38"/>
      <c r="S88" s="190"/>
      <c r="T88" s="213"/>
      <c r="U88" s="214"/>
    </row>
    <row r="89" spans="1:21" ht="40.5" customHeight="1" x14ac:dyDescent="0.15">
      <c r="A89" s="33" t="str">
        <f t="shared" si="9"/>
        <v/>
      </c>
      <c r="B89" s="33" t="str">
        <f>IF($A89="","",VLOOKUP($A89,開催一覧!$A:$H,6,FALSE))</f>
        <v/>
      </c>
      <c r="C89" s="33" t="str">
        <f>IF($A89="","",VLOOKUP($A89,開催一覧!$A:$H,7,FALSE))</f>
        <v/>
      </c>
      <c r="D89" s="33" t="str">
        <f>IF($A89="","",VLOOKUP($A89,開催一覧!$A:$H,8,FALSE))</f>
        <v/>
      </c>
      <c r="E89" s="33" t="str">
        <f>IF($A89="","",VLOOKUP($A89,開催一覧!$A:$H,5,FALSE))</f>
        <v/>
      </c>
      <c r="F89" s="47"/>
      <c r="G89" s="251"/>
      <c r="H89" s="48"/>
      <c r="J89" s="196" t="str">
        <f t="shared" si="3"/>
        <v/>
      </c>
      <c r="K89" s="215" t="s">
        <v>392</v>
      </c>
      <c r="L89" s="208" t="str">
        <f t="shared" si="10"/>
        <v/>
      </c>
      <c r="M89" s="209" t="str">
        <f t="shared" si="11"/>
        <v/>
      </c>
      <c r="N89" s="210" t="str">
        <f t="shared" si="12"/>
        <v/>
      </c>
      <c r="O89" s="211"/>
      <c r="P89" s="81"/>
      <c r="Q89" s="212"/>
      <c r="R89" s="38"/>
      <c r="S89" s="190"/>
      <c r="T89" s="213"/>
      <c r="U89" s="214"/>
    </row>
    <row r="90" spans="1:21" ht="40.5" customHeight="1" x14ac:dyDescent="0.15">
      <c r="A90" s="33" t="str">
        <f t="shared" si="9"/>
        <v/>
      </c>
      <c r="B90" s="33" t="str">
        <f>IF($A90="","",VLOOKUP($A90,開催一覧!$A:$H,6,FALSE))</f>
        <v/>
      </c>
      <c r="C90" s="33" t="str">
        <f>IF($A90="","",VLOOKUP($A90,開催一覧!$A:$H,7,FALSE))</f>
        <v/>
      </c>
      <c r="D90" s="33" t="str">
        <f>IF($A90="","",VLOOKUP($A90,開催一覧!$A:$H,8,FALSE))</f>
        <v/>
      </c>
      <c r="E90" s="33" t="str">
        <f>IF($A90="","",VLOOKUP($A90,開催一覧!$A:$H,5,FALSE))</f>
        <v/>
      </c>
      <c r="F90" s="47"/>
      <c r="G90" s="251"/>
      <c r="H90" s="48"/>
      <c r="J90" s="196" t="str">
        <f t="shared" si="3"/>
        <v/>
      </c>
      <c r="K90" s="215" t="s">
        <v>393</v>
      </c>
      <c r="L90" s="208" t="str">
        <f t="shared" si="10"/>
        <v/>
      </c>
      <c r="M90" s="209" t="str">
        <f t="shared" si="11"/>
        <v/>
      </c>
      <c r="N90" s="210" t="str">
        <f t="shared" si="12"/>
        <v/>
      </c>
      <c r="O90" s="211"/>
      <c r="P90" s="81"/>
      <c r="Q90" s="212"/>
      <c r="R90" s="38"/>
      <c r="S90" s="190"/>
      <c r="T90" s="213"/>
      <c r="U90" s="214"/>
    </row>
    <row r="91" spans="1:21" ht="40.5" customHeight="1" x14ac:dyDescent="0.15">
      <c r="A91" s="33" t="str">
        <f t="shared" si="9"/>
        <v/>
      </c>
      <c r="B91" s="33" t="str">
        <f>IF($A91="","",VLOOKUP($A91,開催一覧!$A:$H,6,FALSE))</f>
        <v/>
      </c>
      <c r="C91" s="33" t="str">
        <f>IF($A91="","",VLOOKUP($A91,開催一覧!$A:$H,7,FALSE))</f>
        <v/>
      </c>
      <c r="D91" s="33" t="str">
        <f>IF($A91="","",VLOOKUP($A91,開催一覧!$A:$H,8,FALSE))</f>
        <v/>
      </c>
      <c r="E91" s="33" t="str">
        <f>IF($A91="","",VLOOKUP($A91,開催一覧!$A:$H,5,FALSE))</f>
        <v/>
      </c>
      <c r="F91" s="47"/>
      <c r="G91" s="251"/>
      <c r="H91" s="48"/>
      <c r="J91" s="196" t="str">
        <f t="shared" si="3"/>
        <v/>
      </c>
      <c r="K91" s="215" t="s">
        <v>394</v>
      </c>
      <c r="L91" s="208" t="str">
        <f t="shared" si="10"/>
        <v/>
      </c>
      <c r="M91" s="209" t="str">
        <f t="shared" si="11"/>
        <v/>
      </c>
      <c r="N91" s="210" t="str">
        <f t="shared" si="12"/>
        <v/>
      </c>
      <c r="O91" s="211"/>
      <c r="P91" s="81"/>
      <c r="Q91" s="212"/>
      <c r="R91" s="38"/>
      <c r="S91" s="190"/>
      <c r="T91" s="213"/>
      <c r="U91" s="214"/>
    </row>
    <row r="92" spans="1:21" ht="40.5" customHeight="1" x14ac:dyDescent="0.15">
      <c r="A92" s="33" t="str">
        <f t="shared" si="9"/>
        <v/>
      </c>
      <c r="B92" s="33" t="str">
        <f>IF($A92="","",VLOOKUP($A92,開催一覧!$A:$H,6,FALSE))</f>
        <v/>
      </c>
      <c r="C92" s="33" t="str">
        <f>IF($A92="","",VLOOKUP($A92,開催一覧!$A:$H,7,FALSE))</f>
        <v/>
      </c>
      <c r="D92" s="33" t="str">
        <f>IF($A92="","",VLOOKUP($A92,開催一覧!$A:$H,8,FALSE))</f>
        <v/>
      </c>
      <c r="E92" s="33" t="str">
        <f>IF($A92="","",VLOOKUP($A92,開催一覧!$A:$H,5,FALSE))</f>
        <v/>
      </c>
      <c r="F92" s="47"/>
      <c r="G92" s="251"/>
      <c r="H92" s="48"/>
      <c r="J92" s="196" t="str">
        <f t="shared" si="3"/>
        <v/>
      </c>
      <c r="K92" s="215" t="s">
        <v>395</v>
      </c>
      <c r="L92" s="208" t="str">
        <f t="shared" si="10"/>
        <v/>
      </c>
      <c r="M92" s="209" t="str">
        <f t="shared" si="11"/>
        <v/>
      </c>
      <c r="N92" s="210" t="str">
        <f t="shared" si="12"/>
        <v/>
      </c>
      <c r="O92" s="211"/>
      <c r="P92" s="81"/>
      <c r="Q92" s="212"/>
      <c r="R92" s="38"/>
      <c r="S92" s="190"/>
      <c r="T92" s="213"/>
      <c r="U92" s="214"/>
    </row>
    <row r="93" spans="1:21" ht="40.5" customHeight="1" x14ac:dyDescent="0.15">
      <c r="A93" s="33" t="str">
        <f t="shared" si="9"/>
        <v/>
      </c>
      <c r="B93" s="33" t="str">
        <f>IF($A93="","",VLOOKUP($A93,開催一覧!$A:$H,6,FALSE))</f>
        <v/>
      </c>
      <c r="C93" s="33" t="str">
        <f>IF($A93="","",VLOOKUP($A93,開催一覧!$A:$H,7,FALSE))</f>
        <v/>
      </c>
      <c r="D93" s="33" t="str">
        <f>IF($A93="","",VLOOKUP($A93,開催一覧!$A:$H,8,FALSE))</f>
        <v/>
      </c>
      <c r="E93" s="33" t="str">
        <f>IF($A93="","",VLOOKUP($A93,開催一覧!$A:$H,5,FALSE))</f>
        <v/>
      </c>
      <c r="F93" s="47"/>
      <c r="G93" s="251"/>
      <c r="H93" s="48"/>
      <c r="J93" s="196" t="str">
        <f t="shared" si="3"/>
        <v/>
      </c>
      <c r="K93" s="215" t="s">
        <v>396</v>
      </c>
      <c r="L93" s="208" t="str">
        <f t="shared" si="10"/>
        <v/>
      </c>
      <c r="M93" s="209" t="str">
        <f t="shared" si="11"/>
        <v/>
      </c>
      <c r="N93" s="210" t="str">
        <f t="shared" si="12"/>
        <v/>
      </c>
      <c r="O93" s="211"/>
      <c r="P93" s="81"/>
      <c r="Q93" s="212"/>
      <c r="R93" s="38"/>
      <c r="S93" s="190"/>
      <c r="T93" s="213"/>
      <c r="U93" s="214"/>
    </row>
    <row r="94" spans="1:21" ht="40.5" customHeight="1" x14ac:dyDescent="0.15">
      <c r="A94" s="33" t="str">
        <f t="shared" si="9"/>
        <v/>
      </c>
      <c r="B94" s="33" t="str">
        <f>IF($A94="","",VLOOKUP($A94,開催一覧!$A:$H,6,FALSE))</f>
        <v/>
      </c>
      <c r="C94" s="33" t="str">
        <f>IF($A94="","",VLOOKUP($A94,開催一覧!$A:$H,7,FALSE))</f>
        <v/>
      </c>
      <c r="D94" s="33" t="str">
        <f>IF($A94="","",VLOOKUP($A94,開催一覧!$A:$H,8,FALSE))</f>
        <v/>
      </c>
      <c r="E94" s="33" t="str">
        <f>IF($A94="","",VLOOKUP($A94,開催一覧!$A:$H,5,FALSE))</f>
        <v/>
      </c>
      <c r="F94" s="47"/>
      <c r="G94" s="251"/>
      <c r="H94" s="48"/>
      <c r="J94" s="196" t="str">
        <f t="shared" si="3"/>
        <v/>
      </c>
      <c r="K94" s="215" t="s">
        <v>397</v>
      </c>
      <c r="L94" s="208" t="str">
        <f t="shared" si="10"/>
        <v/>
      </c>
      <c r="M94" s="209" t="str">
        <f t="shared" si="11"/>
        <v/>
      </c>
      <c r="N94" s="210" t="str">
        <f t="shared" si="12"/>
        <v/>
      </c>
      <c r="O94" s="211"/>
      <c r="P94" s="81"/>
      <c r="Q94" s="212"/>
      <c r="R94" s="38"/>
      <c r="S94" s="190"/>
      <c r="T94" s="213"/>
      <c r="U94" s="214"/>
    </row>
    <row r="95" spans="1:21" ht="40.5" customHeight="1" x14ac:dyDescent="0.15">
      <c r="A95" s="33" t="str">
        <f t="shared" si="9"/>
        <v/>
      </c>
      <c r="B95" s="33" t="str">
        <f>IF($A95="","",VLOOKUP($A95,開催一覧!$A:$H,6,FALSE))</f>
        <v/>
      </c>
      <c r="C95" s="33" t="str">
        <f>IF($A95="","",VLOOKUP($A95,開催一覧!$A:$H,7,FALSE))</f>
        <v/>
      </c>
      <c r="D95" s="33" t="str">
        <f>IF($A95="","",VLOOKUP($A95,開催一覧!$A:$H,8,FALSE))</f>
        <v/>
      </c>
      <c r="E95" s="33" t="str">
        <f>IF($A95="","",VLOOKUP($A95,開催一覧!$A:$H,5,FALSE))</f>
        <v/>
      </c>
      <c r="F95" s="47"/>
      <c r="G95" s="251"/>
      <c r="H95" s="48"/>
      <c r="J95" s="196" t="str">
        <f t="shared" si="3"/>
        <v/>
      </c>
      <c r="K95" s="215" t="s">
        <v>398</v>
      </c>
      <c r="L95" s="208" t="str">
        <f t="shared" si="10"/>
        <v/>
      </c>
      <c r="M95" s="209" t="str">
        <f t="shared" si="11"/>
        <v/>
      </c>
      <c r="N95" s="210" t="str">
        <f t="shared" si="12"/>
        <v/>
      </c>
      <c r="O95" s="211"/>
      <c r="P95" s="81"/>
      <c r="Q95" s="212"/>
      <c r="R95" s="38"/>
      <c r="S95" s="190"/>
      <c r="T95" s="213"/>
      <c r="U95" s="214"/>
    </row>
    <row r="96" spans="1:21" ht="40.5" customHeight="1" x14ac:dyDescent="0.15">
      <c r="A96" s="33" t="str">
        <f t="shared" si="9"/>
        <v/>
      </c>
      <c r="B96" s="33" t="str">
        <f>IF($A96="","",VLOOKUP($A96,開催一覧!$A:$H,6,FALSE))</f>
        <v/>
      </c>
      <c r="C96" s="33" t="str">
        <f>IF($A96="","",VLOOKUP($A96,開催一覧!$A:$H,7,FALSE))</f>
        <v/>
      </c>
      <c r="D96" s="33" t="str">
        <f>IF($A96="","",VLOOKUP($A96,開催一覧!$A:$H,8,FALSE))</f>
        <v/>
      </c>
      <c r="E96" s="33" t="str">
        <f>IF($A96="","",VLOOKUP($A96,開催一覧!$A:$H,5,FALSE))</f>
        <v/>
      </c>
      <c r="F96" s="47"/>
      <c r="G96" s="251"/>
      <c r="H96" s="48"/>
      <c r="J96" s="196" t="str">
        <f t="shared" si="3"/>
        <v/>
      </c>
      <c r="K96" s="215" t="s">
        <v>399</v>
      </c>
      <c r="L96" s="208" t="str">
        <f t="shared" si="10"/>
        <v/>
      </c>
      <c r="M96" s="209" t="str">
        <f t="shared" si="11"/>
        <v/>
      </c>
      <c r="N96" s="210" t="str">
        <f t="shared" si="12"/>
        <v/>
      </c>
      <c r="O96" s="211"/>
      <c r="P96" s="81"/>
      <c r="Q96" s="212"/>
      <c r="R96" s="38"/>
      <c r="S96" s="190"/>
      <c r="T96" s="213"/>
      <c r="U96" s="214"/>
    </row>
    <row r="97" spans="1:21" ht="40.5" customHeight="1" x14ac:dyDescent="0.15">
      <c r="A97" s="33" t="str">
        <f t="shared" si="9"/>
        <v/>
      </c>
      <c r="B97" s="33" t="str">
        <f>IF($A97="","",VLOOKUP($A97,開催一覧!$A:$H,6,FALSE))</f>
        <v/>
      </c>
      <c r="C97" s="33" t="str">
        <f>IF($A97="","",VLOOKUP($A97,開催一覧!$A:$H,7,FALSE))</f>
        <v/>
      </c>
      <c r="D97" s="33" t="str">
        <f>IF($A97="","",VLOOKUP($A97,開催一覧!$A:$H,8,FALSE))</f>
        <v/>
      </c>
      <c r="E97" s="33" t="str">
        <f>IF($A97="","",VLOOKUP($A97,開催一覧!$A:$H,5,FALSE))</f>
        <v/>
      </c>
      <c r="F97" s="47"/>
      <c r="G97" s="251"/>
      <c r="H97" s="48"/>
      <c r="J97" s="196" t="str">
        <f t="shared" si="3"/>
        <v/>
      </c>
      <c r="K97" s="215" t="s">
        <v>400</v>
      </c>
      <c r="L97" s="208" t="str">
        <f t="shared" si="10"/>
        <v/>
      </c>
      <c r="M97" s="209" t="str">
        <f t="shared" si="11"/>
        <v/>
      </c>
      <c r="N97" s="210" t="str">
        <f t="shared" si="12"/>
        <v/>
      </c>
      <c r="O97" s="211"/>
      <c r="P97" s="81"/>
      <c r="Q97" s="212"/>
      <c r="R97" s="38"/>
      <c r="S97" s="190"/>
      <c r="T97" s="213"/>
      <c r="U97" s="214"/>
    </row>
    <row r="98" spans="1:21" ht="40.5" customHeight="1" x14ac:dyDescent="0.15">
      <c r="A98" s="33" t="str">
        <f t="shared" si="9"/>
        <v/>
      </c>
      <c r="B98" s="33" t="str">
        <f>IF($A98="","",VLOOKUP($A98,開催一覧!$A:$H,6,FALSE))</f>
        <v/>
      </c>
      <c r="C98" s="33" t="str">
        <f>IF($A98="","",VLOOKUP($A98,開催一覧!$A:$H,7,FALSE))</f>
        <v/>
      </c>
      <c r="D98" s="33" t="str">
        <f>IF($A98="","",VLOOKUP($A98,開催一覧!$A:$H,8,FALSE))</f>
        <v/>
      </c>
      <c r="E98" s="33" t="str">
        <f>IF($A98="","",VLOOKUP($A98,開催一覧!$A:$H,5,FALSE))</f>
        <v/>
      </c>
      <c r="F98" s="47"/>
      <c r="G98" s="251"/>
      <c r="H98" s="48"/>
      <c r="J98" s="196" t="str">
        <f t="shared" si="3"/>
        <v/>
      </c>
      <c r="K98" s="215" t="s">
        <v>401</v>
      </c>
      <c r="L98" s="208" t="str">
        <f t="shared" si="10"/>
        <v/>
      </c>
      <c r="M98" s="209" t="str">
        <f t="shared" si="11"/>
        <v/>
      </c>
      <c r="N98" s="210" t="str">
        <f t="shared" si="12"/>
        <v/>
      </c>
      <c r="O98" s="211"/>
      <c r="P98" s="81"/>
      <c r="Q98" s="212"/>
      <c r="R98" s="38"/>
      <c r="S98" s="190"/>
      <c r="T98" s="213"/>
      <c r="U98" s="214"/>
    </row>
    <row r="99" spans="1:21" ht="40.5" customHeight="1" x14ac:dyDescent="0.15">
      <c r="A99" s="33" t="str">
        <f t="shared" si="9"/>
        <v/>
      </c>
      <c r="B99" s="33" t="str">
        <f>IF($A99="","",VLOOKUP($A99,開催一覧!$A:$H,6,FALSE))</f>
        <v/>
      </c>
      <c r="C99" s="33" t="str">
        <f>IF($A99="","",VLOOKUP($A99,開催一覧!$A:$H,7,FALSE))</f>
        <v/>
      </c>
      <c r="D99" s="33" t="str">
        <f>IF($A99="","",VLOOKUP($A99,開催一覧!$A:$H,8,FALSE))</f>
        <v/>
      </c>
      <c r="E99" s="33" t="str">
        <f>IF($A99="","",VLOOKUP($A99,開催一覧!$A:$H,5,FALSE))</f>
        <v/>
      </c>
      <c r="F99" s="47"/>
      <c r="G99" s="251"/>
      <c r="H99" s="48"/>
      <c r="J99" s="196" t="str">
        <f t="shared" si="3"/>
        <v/>
      </c>
      <c r="K99" s="215" t="s">
        <v>402</v>
      </c>
      <c r="L99" s="208" t="str">
        <f t="shared" si="10"/>
        <v/>
      </c>
      <c r="M99" s="209" t="str">
        <f t="shared" si="11"/>
        <v/>
      </c>
      <c r="N99" s="210" t="str">
        <f t="shared" si="12"/>
        <v/>
      </c>
      <c r="O99" s="211"/>
      <c r="P99" s="81"/>
      <c r="Q99" s="212"/>
      <c r="R99" s="38"/>
      <c r="S99" s="190"/>
      <c r="T99" s="213"/>
      <c r="U99" s="214"/>
    </row>
    <row r="100" spans="1:21" ht="40.5" customHeight="1" x14ac:dyDescent="0.15">
      <c r="A100" s="33" t="str">
        <f t="shared" si="9"/>
        <v/>
      </c>
      <c r="B100" s="33" t="str">
        <f>IF($A100="","",VLOOKUP($A100,開催一覧!$A:$H,6,FALSE))</f>
        <v/>
      </c>
      <c r="C100" s="33" t="str">
        <f>IF($A100="","",VLOOKUP($A100,開催一覧!$A:$H,7,FALSE))</f>
        <v/>
      </c>
      <c r="D100" s="33" t="str">
        <f>IF($A100="","",VLOOKUP($A100,開催一覧!$A:$H,8,FALSE))</f>
        <v/>
      </c>
      <c r="E100" s="33" t="str">
        <f>IF($A100="","",VLOOKUP($A100,開催一覧!$A:$H,5,FALSE))</f>
        <v/>
      </c>
      <c r="F100" s="47"/>
      <c r="G100" s="251"/>
      <c r="H100" s="48"/>
      <c r="J100" s="196" t="str">
        <f t="shared" si="3"/>
        <v/>
      </c>
      <c r="K100" s="215" t="s">
        <v>403</v>
      </c>
      <c r="L100" s="208" t="str">
        <f t="shared" si="10"/>
        <v/>
      </c>
      <c r="M100" s="209" t="str">
        <f t="shared" si="11"/>
        <v/>
      </c>
      <c r="N100" s="210" t="str">
        <f t="shared" si="12"/>
        <v/>
      </c>
      <c r="O100" s="211"/>
      <c r="P100" s="81"/>
      <c r="Q100" s="212"/>
      <c r="R100" s="38"/>
      <c r="S100" s="190"/>
      <c r="T100" s="213"/>
      <c r="U100" s="214"/>
    </row>
    <row r="101" spans="1:21" ht="40.5" customHeight="1" x14ac:dyDescent="0.15">
      <c r="A101" s="33" t="str">
        <f t="shared" si="9"/>
        <v/>
      </c>
      <c r="B101" s="33" t="str">
        <f>IF($A101="","",VLOOKUP($A101,開催一覧!$A:$H,6,FALSE))</f>
        <v/>
      </c>
      <c r="C101" s="33" t="str">
        <f>IF($A101="","",VLOOKUP($A101,開催一覧!$A:$H,7,FALSE))</f>
        <v/>
      </c>
      <c r="D101" s="33" t="str">
        <f>IF($A101="","",VLOOKUP($A101,開催一覧!$A:$H,8,FALSE))</f>
        <v/>
      </c>
      <c r="E101" s="33" t="str">
        <f>IF($A101="","",VLOOKUP($A101,開催一覧!$A:$H,5,FALSE))</f>
        <v/>
      </c>
      <c r="F101" s="47"/>
      <c r="G101" s="251"/>
      <c r="H101" s="48"/>
      <c r="J101" s="196" t="str">
        <f t="shared" si="3"/>
        <v/>
      </c>
      <c r="K101" s="215" t="s">
        <v>404</v>
      </c>
      <c r="L101" s="208" t="str">
        <f t="shared" si="10"/>
        <v/>
      </c>
      <c r="M101" s="209" t="str">
        <f t="shared" si="11"/>
        <v/>
      </c>
      <c r="N101" s="210" t="str">
        <f t="shared" si="12"/>
        <v/>
      </c>
      <c r="O101" s="211"/>
      <c r="P101" s="81"/>
      <c r="Q101" s="212"/>
      <c r="R101" s="38"/>
      <c r="S101" s="190"/>
      <c r="T101" s="213"/>
      <c r="U101" s="214"/>
    </row>
    <row r="102" spans="1:21" ht="40.5" customHeight="1" x14ac:dyDescent="0.15">
      <c r="A102" s="33" t="str">
        <f t="shared" si="9"/>
        <v/>
      </c>
      <c r="B102" s="33" t="str">
        <f>IF($A102="","",VLOOKUP($A102,開催一覧!$A:$H,6,FALSE))</f>
        <v/>
      </c>
      <c r="C102" s="33" t="str">
        <f>IF($A102="","",VLOOKUP($A102,開催一覧!$A:$H,7,FALSE))</f>
        <v/>
      </c>
      <c r="D102" s="33" t="str">
        <f>IF($A102="","",VLOOKUP($A102,開催一覧!$A:$H,8,FALSE))</f>
        <v/>
      </c>
      <c r="E102" s="33" t="str">
        <f>IF($A102="","",VLOOKUP($A102,開催一覧!$A:$H,5,FALSE))</f>
        <v/>
      </c>
      <c r="F102" s="47"/>
      <c r="G102" s="251"/>
      <c r="H102" s="48"/>
      <c r="J102" s="196" t="str">
        <f t="shared" si="3"/>
        <v/>
      </c>
      <c r="K102" s="215" t="s">
        <v>405</v>
      </c>
      <c r="L102" s="208" t="str">
        <f t="shared" si="10"/>
        <v/>
      </c>
      <c r="M102" s="209" t="str">
        <f t="shared" si="11"/>
        <v/>
      </c>
      <c r="N102" s="210" t="str">
        <f t="shared" si="12"/>
        <v/>
      </c>
      <c r="O102" s="211"/>
      <c r="P102" s="81"/>
      <c r="Q102" s="212"/>
      <c r="R102" s="38"/>
      <c r="S102" s="190"/>
      <c r="T102" s="213"/>
      <c r="U102" s="214"/>
    </row>
    <row r="103" spans="1:21" ht="40.5" customHeight="1" x14ac:dyDescent="0.15">
      <c r="A103" s="33" t="str">
        <f t="shared" si="9"/>
        <v/>
      </c>
      <c r="B103" s="33" t="str">
        <f>IF($A103="","",VLOOKUP($A103,開催一覧!$A:$H,6,FALSE))</f>
        <v/>
      </c>
      <c r="C103" s="33" t="str">
        <f>IF($A103="","",VLOOKUP($A103,開催一覧!$A:$H,7,FALSE))</f>
        <v/>
      </c>
      <c r="D103" s="33" t="str">
        <f>IF($A103="","",VLOOKUP($A103,開催一覧!$A:$H,8,FALSE))</f>
        <v/>
      </c>
      <c r="E103" s="33" t="str">
        <f>IF($A103="","",VLOOKUP($A103,開催一覧!$A:$H,5,FALSE))</f>
        <v/>
      </c>
      <c r="F103" s="47"/>
      <c r="G103" s="251"/>
      <c r="H103" s="48"/>
      <c r="J103" s="196" t="str">
        <f t="shared" si="3"/>
        <v/>
      </c>
      <c r="K103" s="215" t="s">
        <v>406</v>
      </c>
      <c r="L103" s="208" t="str">
        <f t="shared" si="10"/>
        <v/>
      </c>
      <c r="M103" s="209" t="str">
        <f t="shared" si="11"/>
        <v/>
      </c>
      <c r="N103" s="210" t="str">
        <f t="shared" si="12"/>
        <v/>
      </c>
      <c r="O103" s="211"/>
      <c r="P103" s="81"/>
      <c r="Q103" s="212"/>
      <c r="R103" s="38"/>
      <c r="S103" s="190"/>
      <c r="T103" s="213"/>
      <c r="U103" s="214"/>
    </row>
    <row r="104" spans="1:21" ht="40.5" customHeight="1" x14ac:dyDescent="0.15">
      <c r="A104" s="33" t="str">
        <f t="shared" si="9"/>
        <v/>
      </c>
      <c r="B104" s="33" t="str">
        <f>IF($A104="","",VLOOKUP($A104,開催一覧!$A:$H,6,FALSE))</f>
        <v/>
      </c>
      <c r="C104" s="33" t="str">
        <f>IF($A104="","",VLOOKUP($A104,開催一覧!$A:$H,7,FALSE))</f>
        <v/>
      </c>
      <c r="D104" s="33" t="str">
        <f>IF($A104="","",VLOOKUP($A104,開催一覧!$A:$H,8,FALSE))</f>
        <v/>
      </c>
      <c r="E104" s="33" t="str">
        <f>IF($A104="","",VLOOKUP($A104,開催一覧!$A:$H,5,FALSE))</f>
        <v/>
      </c>
      <c r="F104" s="47"/>
      <c r="G104" s="251"/>
      <c r="H104" s="48"/>
      <c r="J104" s="196" t="str">
        <f t="shared" si="3"/>
        <v/>
      </c>
      <c r="K104" s="215" t="s">
        <v>407</v>
      </c>
      <c r="L104" s="208" t="str">
        <f t="shared" si="10"/>
        <v/>
      </c>
      <c r="M104" s="209" t="str">
        <f t="shared" si="11"/>
        <v/>
      </c>
      <c r="N104" s="210" t="str">
        <f t="shared" si="12"/>
        <v/>
      </c>
      <c r="O104" s="211"/>
      <c r="P104" s="81"/>
      <c r="Q104" s="212"/>
      <c r="R104" s="38"/>
      <c r="S104" s="190"/>
      <c r="T104" s="213"/>
      <c r="U104" s="214"/>
    </row>
    <row r="105" spans="1:21" ht="40.5" customHeight="1" x14ac:dyDescent="0.15">
      <c r="A105" s="33" t="str">
        <f t="shared" si="9"/>
        <v/>
      </c>
      <c r="B105" s="33" t="str">
        <f>IF($A105="","",VLOOKUP($A105,開催一覧!$A:$H,6,FALSE))</f>
        <v/>
      </c>
      <c r="C105" s="33" t="str">
        <f>IF($A105="","",VLOOKUP($A105,開催一覧!$A:$H,7,FALSE))</f>
        <v/>
      </c>
      <c r="D105" s="33" t="str">
        <f>IF($A105="","",VLOOKUP($A105,開催一覧!$A:$H,8,FALSE))</f>
        <v/>
      </c>
      <c r="E105" s="33" t="str">
        <f>IF($A105="","",VLOOKUP($A105,開催一覧!$A:$H,5,FALSE))</f>
        <v/>
      </c>
      <c r="F105" s="47"/>
      <c r="G105" s="251"/>
      <c r="H105" s="48"/>
      <c r="J105" s="196" t="str">
        <f t="shared" si="3"/>
        <v/>
      </c>
      <c r="K105" s="215" t="s">
        <v>408</v>
      </c>
      <c r="L105" s="208" t="str">
        <f t="shared" si="10"/>
        <v/>
      </c>
      <c r="M105" s="209" t="str">
        <f t="shared" si="11"/>
        <v/>
      </c>
      <c r="N105" s="210" t="str">
        <f t="shared" si="12"/>
        <v/>
      </c>
      <c r="O105" s="211"/>
      <c r="P105" s="81"/>
      <c r="Q105" s="212"/>
      <c r="R105" s="38"/>
      <c r="S105" s="190"/>
      <c r="T105" s="213"/>
      <c r="U105" s="214"/>
    </row>
    <row r="106" spans="1:21" ht="40.5" customHeight="1" x14ac:dyDescent="0.15">
      <c r="A106" s="33" t="str">
        <f t="shared" si="9"/>
        <v/>
      </c>
      <c r="B106" s="33" t="str">
        <f>IF($A106="","",VLOOKUP($A106,開催一覧!$A:$H,6,FALSE))</f>
        <v/>
      </c>
      <c r="C106" s="33" t="str">
        <f>IF($A106="","",VLOOKUP($A106,開催一覧!$A:$H,7,FALSE))</f>
        <v/>
      </c>
      <c r="D106" s="33" t="str">
        <f>IF($A106="","",VLOOKUP($A106,開催一覧!$A:$H,8,FALSE))</f>
        <v/>
      </c>
      <c r="E106" s="33" t="str">
        <f>IF($A106="","",VLOOKUP($A106,開催一覧!$A:$H,5,FALSE))</f>
        <v/>
      </c>
      <c r="F106" s="47"/>
      <c r="G106" s="251"/>
      <c r="H106" s="48"/>
      <c r="J106" s="196" t="str">
        <f t="shared" si="3"/>
        <v/>
      </c>
      <c r="K106" s="215" t="s">
        <v>409</v>
      </c>
      <c r="L106" s="208" t="str">
        <f t="shared" si="10"/>
        <v/>
      </c>
      <c r="M106" s="209" t="str">
        <f t="shared" si="11"/>
        <v/>
      </c>
      <c r="N106" s="210" t="str">
        <f t="shared" si="12"/>
        <v/>
      </c>
      <c r="O106" s="211"/>
      <c r="P106" s="81"/>
      <c r="Q106" s="212"/>
      <c r="R106" s="38"/>
      <c r="S106" s="190"/>
      <c r="T106" s="213"/>
      <c r="U106" s="214"/>
    </row>
    <row r="107" spans="1:21" ht="40.5" customHeight="1" x14ac:dyDescent="0.15">
      <c r="A107" s="33" t="str">
        <f t="shared" si="9"/>
        <v/>
      </c>
      <c r="B107" s="33" t="str">
        <f>IF($A107="","",VLOOKUP($A107,開催一覧!$A:$H,6,FALSE))</f>
        <v/>
      </c>
      <c r="C107" s="33" t="str">
        <f>IF($A107="","",VLOOKUP($A107,開催一覧!$A:$H,7,FALSE))</f>
        <v/>
      </c>
      <c r="D107" s="33" t="str">
        <f>IF($A107="","",VLOOKUP($A107,開催一覧!$A:$H,8,FALSE))</f>
        <v/>
      </c>
      <c r="E107" s="33" t="str">
        <f>IF($A107="","",VLOOKUP($A107,開催一覧!$A:$H,5,FALSE))</f>
        <v/>
      </c>
      <c r="F107" s="47"/>
      <c r="G107" s="251"/>
      <c r="H107" s="48"/>
      <c r="J107" s="196" t="str">
        <f t="shared" si="3"/>
        <v/>
      </c>
      <c r="K107" s="215" t="s">
        <v>410</v>
      </c>
      <c r="L107" s="208" t="str">
        <f t="shared" si="10"/>
        <v/>
      </c>
      <c r="M107" s="209" t="str">
        <f t="shared" si="11"/>
        <v/>
      </c>
      <c r="N107" s="210" t="str">
        <f t="shared" si="12"/>
        <v/>
      </c>
      <c r="O107" s="211"/>
      <c r="P107" s="81"/>
      <c r="Q107" s="212"/>
      <c r="R107" s="38"/>
      <c r="S107" s="190"/>
      <c r="T107" s="213"/>
      <c r="U107" s="214"/>
    </row>
    <row r="108" spans="1:21" ht="40.5" customHeight="1" x14ac:dyDescent="0.15">
      <c r="A108" s="33" t="str">
        <f t="shared" si="9"/>
        <v/>
      </c>
      <c r="B108" s="33" t="str">
        <f>IF($A108="","",VLOOKUP($A108,開催一覧!$A:$H,6,FALSE))</f>
        <v/>
      </c>
      <c r="C108" s="33" t="str">
        <f>IF($A108="","",VLOOKUP($A108,開催一覧!$A:$H,7,FALSE))</f>
        <v/>
      </c>
      <c r="D108" s="33" t="str">
        <f>IF($A108="","",VLOOKUP($A108,開催一覧!$A:$H,8,FALSE))</f>
        <v/>
      </c>
      <c r="E108" s="33" t="str">
        <f>IF($A108="","",VLOOKUP($A108,開催一覧!$A:$H,5,FALSE))</f>
        <v/>
      </c>
      <c r="F108" s="47"/>
      <c r="G108" s="251"/>
      <c r="H108" s="48"/>
      <c r="J108" s="196" t="str">
        <f t="shared" si="3"/>
        <v/>
      </c>
      <c r="K108" s="215" t="s">
        <v>411</v>
      </c>
      <c r="L108" s="208" t="str">
        <f t="shared" si="10"/>
        <v/>
      </c>
      <c r="M108" s="209" t="str">
        <f t="shared" si="11"/>
        <v/>
      </c>
      <c r="N108" s="210" t="str">
        <f t="shared" si="12"/>
        <v/>
      </c>
      <c r="O108" s="211"/>
      <c r="P108" s="81"/>
      <c r="Q108" s="212"/>
      <c r="R108" s="38"/>
      <c r="S108" s="190"/>
      <c r="T108" s="213"/>
      <c r="U108" s="214"/>
    </row>
    <row r="109" spans="1:21" ht="40.5" customHeight="1" x14ac:dyDescent="0.15">
      <c r="A109" s="33" t="str">
        <f t="shared" si="9"/>
        <v/>
      </c>
      <c r="B109" s="33" t="str">
        <f>IF($A109="","",VLOOKUP($A109,開催一覧!$A:$H,6,FALSE))</f>
        <v/>
      </c>
      <c r="C109" s="33" t="str">
        <f>IF($A109="","",VLOOKUP($A109,開催一覧!$A:$H,7,FALSE))</f>
        <v/>
      </c>
      <c r="D109" s="33" t="str">
        <f>IF($A109="","",VLOOKUP($A109,開催一覧!$A:$H,8,FALSE))</f>
        <v/>
      </c>
      <c r="E109" s="33" t="str">
        <f>IF($A109="","",VLOOKUP($A109,開催一覧!$A:$H,5,FALSE))</f>
        <v/>
      </c>
      <c r="F109" s="47"/>
      <c r="G109" s="251"/>
      <c r="H109" s="48"/>
      <c r="J109" s="196" t="str">
        <f t="shared" si="3"/>
        <v/>
      </c>
      <c r="K109" s="215" t="s">
        <v>412</v>
      </c>
      <c r="L109" s="208" t="str">
        <f t="shared" si="10"/>
        <v/>
      </c>
      <c r="M109" s="209" t="str">
        <f t="shared" si="11"/>
        <v/>
      </c>
      <c r="N109" s="210" t="str">
        <f t="shared" si="12"/>
        <v/>
      </c>
      <c r="O109" s="211"/>
      <c r="P109" s="81"/>
      <c r="Q109" s="212"/>
      <c r="R109" s="38"/>
      <c r="S109" s="190"/>
      <c r="T109" s="213"/>
      <c r="U109" s="214"/>
    </row>
    <row r="110" spans="1:21" ht="40.5" customHeight="1" x14ac:dyDescent="0.15">
      <c r="A110" s="33" t="str">
        <f t="shared" si="9"/>
        <v/>
      </c>
      <c r="B110" s="33" t="str">
        <f>IF($A110="","",VLOOKUP($A110,開催一覧!$A:$H,6,FALSE))</f>
        <v/>
      </c>
      <c r="C110" s="33" t="str">
        <f>IF($A110="","",VLOOKUP($A110,開催一覧!$A:$H,7,FALSE))</f>
        <v/>
      </c>
      <c r="D110" s="33" t="str">
        <f>IF($A110="","",VLOOKUP($A110,開催一覧!$A:$H,8,FALSE))</f>
        <v/>
      </c>
      <c r="E110" s="33" t="str">
        <f>IF($A110="","",VLOOKUP($A110,開催一覧!$A:$H,5,FALSE))</f>
        <v/>
      </c>
      <c r="F110" s="47"/>
      <c r="G110" s="251"/>
      <c r="H110" s="48"/>
      <c r="J110" s="196" t="str">
        <f t="shared" si="3"/>
        <v/>
      </c>
      <c r="K110" s="215" t="s">
        <v>413</v>
      </c>
      <c r="L110" s="208" t="str">
        <f t="shared" si="10"/>
        <v/>
      </c>
      <c r="M110" s="209" t="str">
        <f t="shared" si="11"/>
        <v/>
      </c>
      <c r="N110" s="210" t="str">
        <f t="shared" si="12"/>
        <v/>
      </c>
      <c r="O110" s="211"/>
      <c r="P110" s="81"/>
      <c r="Q110" s="212"/>
      <c r="R110" s="38"/>
      <c r="S110" s="190"/>
      <c r="T110" s="213"/>
      <c r="U110" s="214"/>
    </row>
    <row r="111" spans="1:21" ht="40.5" customHeight="1" x14ac:dyDescent="0.15">
      <c r="A111" s="33" t="str">
        <f t="shared" si="9"/>
        <v/>
      </c>
      <c r="B111" s="33" t="str">
        <f>IF($A111="","",VLOOKUP($A111,開催一覧!$A:$H,6,FALSE))</f>
        <v/>
      </c>
      <c r="C111" s="33" t="str">
        <f>IF($A111="","",VLOOKUP($A111,開催一覧!$A:$H,7,FALSE))</f>
        <v/>
      </c>
      <c r="D111" s="33" t="str">
        <f>IF($A111="","",VLOOKUP($A111,開催一覧!$A:$H,8,FALSE))</f>
        <v/>
      </c>
      <c r="E111" s="33" t="str">
        <f>IF($A111="","",VLOOKUP($A111,開催一覧!$A:$H,5,FALSE))</f>
        <v/>
      </c>
      <c r="F111" s="47"/>
      <c r="G111" s="251"/>
      <c r="H111" s="48"/>
      <c r="J111" s="196" t="str">
        <f t="shared" si="3"/>
        <v/>
      </c>
      <c r="K111" s="215" t="s">
        <v>414</v>
      </c>
      <c r="L111" s="208" t="str">
        <f t="shared" si="10"/>
        <v/>
      </c>
      <c r="M111" s="209" t="str">
        <f t="shared" si="11"/>
        <v/>
      </c>
      <c r="N111" s="210" t="str">
        <f t="shared" si="12"/>
        <v/>
      </c>
      <c r="O111" s="211"/>
      <c r="P111" s="81"/>
      <c r="Q111" s="212"/>
      <c r="R111" s="38"/>
      <c r="S111" s="190"/>
      <c r="T111" s="213"/>
      <c r="U111" s="214"/>
    </row>
    <row r="112" spans="1:21" ht="40.5" customHeight="1" x14ac:dyDescent="0.15">
      <c r="A112" s="33" t="str">
        <f t="shared" si="9"/>
        <v/>
      </c>
      <c r="B112" s="33" t="str">
        <f>IF($A112="","",VLOOKUP($A112,開催一覧!$A:$H,6,FALSE))</f>
        <v/>
      </c>
      <c r="C112" s="33" t="str">
        <f>IF($A112="","",VLOOKUP($A112,開催一覧!$A:$H,7,FALSE))</f>
        <v/>
      </c>
      <c r="D112" s="33" t="str">
        <f>IF($A112="","",VLOOKUP($A112,開催一覧!$A:$H,8,FALSE))</f>
        <v/>
      </c>
      <c r="E112" s="33" t="str">
        <f>IF($A112="","",VLOOKUP($A112,開催一覧!$A:$H,5,FALSE))</f>
        <v/>
      </c>
      <c r="F112" s="47"/>
      <c r="G112" s="251"/>
      <c r="H112" s="48"/>
      <c r="J112" s="196" t="str">
        <f t="shared" si="3"/>
        <v/>
      </c>
      <c r="K112" s="215" t="s">
        <v>415</v>
      </c>
      <c r="L112" s="208" t="str">
        <f t="shared" si="10"/>
        <v/>
      </c>
      <c r="M112" s="209" t="str">
        <f t="shared" si="11"/>
        <v/>
      </c>
      <c r="N112" s="210" t="str">
        <f t="shared" si="12"/>
        <v/>
      </c>
      <c r="O112" s="211"/>
      <c r="P112" s="81"/>
      <c r="Q112" s="212"/>
      <c r="R112" s="38"/>
      <c r="S112" s="190"/>
      <c r="T112" s="213"/>
      <c r="U112" s="214"/>
    </row>
    <row r="113" spans="1:21" ht="40.5" customHeight="1" thickBot="1" x14ac:dyDescent="0.2">
      <c r="A113" s="33" t="str">
        <f t="shared" si="0"/>
        <v/>
      </c>
      <c r="B113" s="33" t="str">
        <f>IF($A113="","",VLOOKUP($A113,開催一覧!$A:$H,6,FALSE))</f>
        <v/>
      </c>
      <c r="C113" s="33" t="str">
        <f>IF($A113="","",VLOOKUP($A113,開催一覧!$A:$H,7,FALSE))</f>
        <v/>
      </c>
      <c r="D113" s="33" t="str">
        <f>IF($A113="","",VLOOKUP($A113,開催一覧!$A:$H,8,FALSE))</f>
        <v/>
      </c>
      <c r="E113" s="33" t="str">
        <f>IF($A113="","",VLOOKUP($A113,開催一覧!$A:$H,5,FALSE))</f>
        <v/>
      </c>
      <c r="F113" s="47"/>
      <c r="G113" s="251"/>
      <c r="H113" s="48"/>
      <c r="J113" s="34" t="str">
        <f t="shared" si="3"/>
        <v/>
      </c>
      <c r="K113" s="216" t="s">
        <v>416</v>
      </c>
      <c r="L113" s="217" t="str">
        <f t="shared" si="4"/>
        <v/>
      </c>
      <c r="M113" s="218" t="str">
        <f t="shared" si="1"/>
        <v/>
      </c>
      <c r="N113" s="219" t="str">
        <f t="shared" si="2"/>
        <v/>
      </c>
      <c r="O113" s="220"/>
      <c r="P113" s="221"/>
      <c r="Q113" s="222"/>
      <c r="R113" s="223"/>
      <c r="S113" s="224"/>
      <c r="T113" s="225"/>
      <c r="U113" s="226"/>
    </row>
    <row r="114" spans="1:21" ht="20.25" customHeight="1" x14ac:dyDescent="0.15">
      <c r="A114" s="27"/>
      <c r="B114" s="27"/>
      <c r="C114" s="27"/>
      <c r="D114" s="27"/>
      <c r="E114" s="27"/>
      <c r="F114" s="27"/>
      <c r="G114" s="28"/>
      <c r="H114" s="28"/>
      <c r="J114" s="164"/>
      <c r="K114" s="165"/>
      <c r="L114" s="166"/>
      <c r="M114" s="166"/>
      <c r="N114" s="166"/>
      <c r="O114" s="86"/>
      <c r="P114" s="86"/>
      <c r="Q114" s="86"/>
      <c r="R114" s="86"/>
      <c r="S114" s="86"/>
      <c r="T114" s="100"/>
    </row>
    <row r="115" spans="1:21" ht="27.75" customHeight="1" x14ac:dyDescent="0.15">
      <c r="A115" s="27"/>
      <c r="B115" s="27"/>
      <c r="C115" s="27"/>
      <c r="D115" s="27"/>
      <c r="E115" s="27"/>
      <c r="F115" s="27"/>
      <c r="G115" s="28"/>
      <c r="H115" s="28"/>
      <c r="J115" s="164"/>
      <c r="K115" s="164"/>
      <c r="L115" s="86"/>
      <c r="M115" s="86"/>
      <c r="N115" s="86"/>
      <c r="O115" s="86"/>
      <c r="P115" s="167" t="s">
        <v>256</v>
      </c>
      <c r="Q115" s="86"/>
      <c r="R115" s="168" t="s">
        <v>166</v>
      </c>
      <c r="S115" s="168"/>
      <c r="T115" s="100"/>
    </row>
    <row r="116" spans="1:21" ht="15" customHeight="1" x14ac:dyDescent="0.15">
      <c r="A116" s="27"/>
      <c r="B116" s="27"/>
      <c r="C116" s="27"/>
      <c r="D116" s="27"/>
      <c r="E116" s="27"/>
      <c r="F116" s="27"/>
      <c r="G116" s="28"/>
      <c r="H116" s="28"/>
      <c r="I116" s="40"/>
      <c r="J116" s="280"/>
      <c r="K116" s="280"/>
      <c r="L116" s="281"/>
      <c r="M116" s="180"/>
      <c r="N116" s="180"/>
      <c r="O116" s="180"/>
      <c r="P116" s="181"/>
      <c r="Q116" s="168"/>
      <c r="R116" s="180"/>
      <c r="S116" s="180"/>
      <c r="T116" s="180"/>
    </row>
    <row r="117" spans="1:21" ht="12" customHeight="1" x14ac:dyDescent="0.25">
      <c r="L117" s="43"/>
      <c r="M117" s="43"/>
    </row>
  </sheetData>
  <sheetProtection algorithmName="SHA-512" hashValue="ehx7k9dzFKyncPyijXk6LbCn5CEfWB8anaE//+wtc0c0SWaFrElP1hKhvQKEUHP/JwDI2g8HU/OSnaKdXrxYfA==" saltValue="yITwx35CymV7w1bQ55VdLQ==" spinCount="100000" sheet="1" objects="1" scenarios="1" formatCells="0"/>
  <mergeCells count="26">
    <mergeCell ref="J116:L116"/>
    <mergeCell ref="F4:H6"/>
    <mergeCell ref="K6:O6"/>
    <mergeCell ref="Q6:T6"/>
    <mergeCell ref="K7:O7"/>
    <mergeCell ref="K8:L8"/>
    <mergeCell ref="P8:P9"/>
    <mergeCell ref="K5:O5"/>
    <mergeCell ref="J10:J11"/>
    <mergeCell ref="K12:L12"/>
    <mergeCell ref="Q5:U5"/>
    <mergeCell ref="Q8:U9"/>
    <mergeCell ref="F7:F11"/>
    <mergeCell ref="I2:I3"/>
    <mergeCell ref="L3:M3"/>
    <mergeCell ref="K4:O4"/>
    <mergeCell ref="P4:U4"/>
    <mergeCell ref="G7:G11"/>
    <mergeCell ref="H7:H11"/>
    <mergeCell ref="K9:L9"/>
    <mergeCell ref="M8:N8"/>
    <mergeCell ref="M9:N9"/>
    <mergeCell ref="K10:U10"/>
    <mergeCell ref="K11:U11"/>
    <mergeCell ref="S7:T7"/>
    <mergeCell ref="Q7:R7"/>
  </mergeCells>
  <phoneticPr fontId="24"/>
  <conditionalFormatting sqref="M14:N22 M113:N113">
    <cfRule type="containsText" dxfId="7" priority="3" operator="containsText" text="？">
      <formula>NOT(ISERROR(SEARCH("？",M14)))</formula>
    </cfRule>
    <cfRule type="containsText" dxfId="6" priority="4" operator="containsText" text="？">
      <formula>NOT(ISERROR(SEARCH("？",M14)))</formula>
    </cfRule>
  </conditionalFormatting>
  <conditionalFormatting sqref="M23:N112">
    <cfRule type="containsText" dxfId="5" priority="1" operator="containsText" text="？">
      <formula>NOT(ISERROR(SEARCH("？",M23)))</formula>
    </cfRule>
    <cfRule type="containsText" dxfId="4" priority="2" operator="containsText" text="？">
      <formula>NOT(ISERROR(SEARCH("？",M23)))</formula>
    </cfRule>
  </conditionalFormatting>
  <dataValidations disablePrompts="1" xWindow="717" yWindow="354" count="18">
    <dataValidation imeMode="off" allowBlank="1" showInputMessage="1" showErrorMessage="1" sqref="H13:H113 O9 F13:F113 U1"/>
    <dataValidation type="list" allowBlank="1" showInputMessage="1" showErrorMessage="1" sqref="T14 T16 T18 T20 T22 T24 T26 T28 T30 T32 T34 T36 T38 T40 T42 T44 T46 T48 T50 T52 T54 T56 T58 T60 T62 T64 T66 T68 T70 T72 T74 T76 T78 T80 T82 T84 T86 T88 T90 T92 T94 T96 T98 T100 T102 T104 T106 T108 T110 T112">
      <formula1>"男,女"</formula1>
    </dataValidation>
    <dataValidation imeMode="hiragana" allowBlank="1" showInputMessage="1" showErrorMessage="1" sqref="P14:P113 K5:O5 M9:N9 K10:U10 Q5:U5"/>
    <dataValidation type="list" allowBlank="1" showInputMessage="1" sqref="O114">
      <formula1>$K$5</formula1>
    </dataValidation>
    <dataValidation imeMode="halfAlpha" allowBlank="1" showInputMessage="1" showErrorMessage="1" promptTitle="FAX" prompt="ハイフン付き半角数字でご入力ください" sqref="K9:L9"/>
    <dataValidation imeMode="halfAlpha" allowBlank="1" showInputMessage="1" showErrorMessage="1" promptTitle="TEL" prompt="ハイフン付き半角数字でご入力ください" sqref="K8:L8"/>
    <dataValidation imeMode="halfAlpha" allowBlank="1" showInputMessage="1" showErrorMessage="1" sqref="Q8:U9 S14:S113 U14:U113"/>
    <dataValidation imeMode="fullKatakana" allowBlank="1" showInputMessage="1" showErrorMessage="1" promptTitle="フリガナ" prompt="姓と名の間にスペースを入れてください" sqref="Q6 R14:R113"/>
    <dataValidation imeMode="hiragana" allowBlank="1" showInputMessage="1" showErrorMessage="1" promptTitle="ご参加者氏名" prompt="姓と名の間にスペースを入れてください" sqref="Q14:Q113"/>
    <dataValidation type="list" allowBlank="1" showInputMessage="1" promptTitle="ご参加者　企業名" prompt="名札に掲載されます" sqref="O14:O113">
      <formula1>$K$5</formula1>
    </dataValidation>
    <dataValidation imeMode="fullKatakana" allowBlank="1" showInputMessage="1" showErrorMessage="1" sqref="K4:O4"/>
    <dataValidation imeMode="halfAlpha" allowBlank="1" showInputMessage="1" showErrorMessage="1" promptTitle="郵便番号" prompt="ハイフン付き半角数字" sqref="K6:O6"/>
    <dataValidation imeMode="hiragana" allowBlank="1" showInputMessage="1" showErrorMessage="1" promptTitle="所在地" prompt="ご請求書・参加票の送付先をご入力ください" sqref="K7:O7"/>
    <dataValidation imeMode="hiragana" allowBlank="1" showInputMessage="1" showErrorMessage="1" promptTitle="氏名" prompt="姓と名の間にスペースを入れてください" sqref="Q7:R7"/>
    <dataValidation type="list" allowBlank="1" showInputMessage="1" showErrorMessage="1" sqref="G13:G113">
      <formula1>"東京,大阪,名古屋,オンライン"</formula1>
    </dataValidation>
    <dataValidation allowBlank="1" showInputMessage="1" showErrorMessage="1" errorTitle="セミナー名" error="該当するセミナーが見つかりません。No、エリア、開始日のいずれかを見直してください。" sqref="L14:L113"/>
    <dataValidation allowBlank="1" showInputMessage="1" sqref="K14:K113"/>
    <dataValidation type="list" imeMode="hiragana" allowBlank="1" showInputMessage="1" showErrorMessage="1" sqref="T15 T17 T19 T21 T23 T25 T27 T29 T31 T33 T35 T37 T39 T41 T43 T45 T47 T49 T51 T53 T55 T57 T59 T61 T63 T65 T67 T69 T71 T73 T75 T77 T79 T81 T83 T85 T87 T89 T91 T93 T95 T97 T99 T101 T103 T105 T107 T109 T111 T113">
      <formula1>"男,女"</formula1>
    </dataValidation>
  </dataValidations>
  <hyperlinks>
    <hyperlink ref="R115" r:id="rId1"/>
    <hyperlink ref="S3" location="'個人情報のお取り扱いについて（公開セミナー）'!A1" display="こちら"/>
    <hyperlink ref="Q2" r:id="rId2" display="https://www.hj.sanno.ac.jp/cp/public-seminar/"/>
  </hyperlinks>
  <printOptions horizontalCentered="1"/>
  <pageMargins left="0.23622047244094491" right="0.43307086614173229" top="0.27559055118110237" bottom="0.59055118110236227" header="0" footer="0"/>
  <pageSetup paperSize="9" scale="83" fitToHeight="0" orientation="landscape" r:id="rId3"/>
  <headerFooter alignWithMargins="0">
    <oddFooter xml:space="preserve">&amp;R［本学使用欄］ AD：＿＿＿＿＿＿＿＿　　請求区分：＿＿＿＿＿＿＿＿　　ID：＿＿＿＿＿＿＿＿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3010" r:id="rId6" name="Check Box 2">
              <controlPr defaultSize="0" autoFill="0" autoLine="0" autoPict="0">
                <anchor moveWithCells="1">
                  <from>
                    <xdr:col>10</xdr:col>
                    <xdr:colOff>9525</xdr:colOff>
                    <xdr:row>1</xdr:row>
                    <xdr:rowOff>200025</xdr:rowOff>
                  </from>
                  <to>
                    <xdr:col>11</xdr:col>
                    <xdr:colOff>19050</xdr:colOff>
                    <xdr:row>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3"/>
    <pageSetUpPr fitToPage="1"/>
  </sheetPr>
  <dimension ref="A1:S117"/>
  <sheetViews>
    <sheetView showGridLines="0" topLeftCell="E1" zoomScale="110" zoomScaleNormal="110" workbookViewId="0">
      <pane xSplit="2" ySplit="13" topLeftCell="G14" activePane="bottomRight" state="frozen"/>
      <selection activeCell="E1" sqref="E1"/>
      <selection pane="topRight" activeCell="G1" sqref="G1"/>
      <selection pane="bottomLeft" activeCell="E14" sqref="E14"/>
      <selection pane="bottomRight" activeCell="G5" sqref="G5:K5"/>
    </sheetView>
  </sheetViews>
  <sheetFormatPr defaultRowHeight="12" x14ac:dyDescent="0.15"/>
  <cols>
    <col min="1" max="4" width="9.140625" style="27" hidden="1" customWidth="1"/>
    <col min="5" max="5" width="3.28515625" style="27" customWidth="1"/>
    <col min="6" max="6" width="11.5703125" style="39" customWidth="1"/>
    <col min="7" max="7" width="2.85546875" style="39" customWidth="1"/>
    <col min="8" max="8" width="36.5703125" style="24" customWidth="1"/>
    <col min="9" max="9" width="7" style="24" customWidth="1"/>
    <col min="10" max="10" width="13" style="24" customWidth="1"/>
    <col min="11" max="11" width="23.140625" style="24" customWidth="1"/>
    <col min="12" max="13" width="18.5703125" style="24" customWidth="1"/>
    <col min="14" max="14" width="15.85546875" style="24" customWidth="1"/>
    <col min="15" max="15" width="4.7109375" style="24" customWidth="1"/>
    <col min="16" max="16" width="4.7109375" style="30" customWidth="1"/>
    <col min="17" max="17" width="33.28515625" style="27" customWidth="1"/>
    <col min="18" max="18" width="7.5703125" style="27" hidden="1" customWidth="1"/>
    <col min="19" max="19" width="16.7109375" style="27" hidden="1" customWidth="1"/>
    <col min="20" max="20" width="9" style="27" customWidth="1"/>
    <col min="21" max="16384" width="9.140625" style="27"/>
  </cols>
  <sheetData>
    <row r="1" spans="5:19" ht="18" customHeight="1" x14ac:dyDescent="0.2">
      <c r="E1" s="26"/>
      <c r="F1" s="88"/>
      <c r="G1" s="88"/>
      <c r="H1" s="88"/>
      <c r="I1" s="86"/>
      <c r="J1" s="86"/>
      <c r="K1" s="89"/>
      <c r="L1" s="169"/>
      <c r="M1" s="86"/>
      <c r="N1" s="86"/>
      <c r="O1" s="90"/>
      <c r="P1" s="97" t="s">
        <v>74</v>
      </c>
      <c r="Q1" s="183"/>
    </row>
    <row r="2" spans="5:19" ht="20.25" customHeight="1" x14ac:dyDescent="0.2">
      <c r="E2" s="252"/>
      <c r="F2" s="88"/>
      <c r="G2" s="88"/>
      <c r="H2" s="88"/>
      <c r="I2" s="86"/>
      <c r="J2" s="92"/>
      <c r="K2" s="93"/>
      <c r="L2" s="94"/>
      <c r="M2" s="236" t="str">
        <f>HYPERLINK("https://www.hj.sanno.ac.jp/cp/public-seminar/","【WEB】からも承ります")</f>
        <v>【WEB】からも承ります</v>
      </c>
      <c r="O2" s="96"/>
      <c r="P2" s="97"/>
      <c r="R2" s="29" t="s">
        <v>308</v>
      </c>
      <c r="S2" s="29" t="b">
        <v>0</v>
      </c>
    </row>
    <row r="3" spans="5:19" ht="16.5" thickBot="1" x14ac:dyDescent="0.2">
      <c r="E3" s="252"/>
      <c r="F3" s="86"/>
      <c r="G3" s="86"/>
      <c r="H3" s="253"/>
      <c r="I3" s="253"/>
      <c r="J3" s="86"/>
      <c r="K3" s="98"/>
      <c r="L3" s="99"/>
      <c r="N3" s="97" t="s">
        <v>417</v>
      </c>
      <c r="O3" s="235" t="s">
        <v>418</v>
      </c>
      <c r="P3" s="234" t="s">
        <v>419</v>
      </c>
      <c r="Q3" s="97"/>
      <c r="R3" s="29" t="s">
        <v>75</v>
      </c>
      <c r="S3" s="29" t="b">
        <v>0</v>
      </c>
    </row>
    <row r="4" spans="5:19" ht="12" customHeight="1" x14ac:dyDescent="0.15">
      <c r="F4" s="101" t="s">
        <v>38</v>
      </c>
      <c r="G4" s="254"/>
      <c r="H4" s="255"/>
      <c r="I4" s="255"/>
      <c r="J4" s="255"/>
      <c r="K4" s="256"/>
      <c r="L4" s="257" t="s">
        <v>255</v>
      </c>
      <c r="M4" s="258"/>
      <c r="N4" s="258"/>
      <c r="O4" s="258"/>
      <c r="P4" s="258"/>
      <c r="Q4" s="259"/>
      <c r="S4" s="27" t="s">
        <v>252</v>
      </c>
    </row>
    <row r="5" spans="5:19" ht="25.5" customHeight="1" x14ac:dyDescent="0.15">
      <c r="F5" s="102" t="s">
        <v>55</v>
      </c>
      <c r="G5" s="296"/>
      <c r="H5" s="297"/>
      <c r="I5" s="297"/>
      <c r="J5" s="297"/>
      <c r="K5" s="298"/>
      <c r="L5" s="103" t="s">
        <v>43</v>
      </c>
      <c r="M5" s="303"/>
      <c r="N5" s="304"/>
      <c r="O5" s="304"/>
      <c r="P5" s="304"/>
      <c r="Q5" s="305"/>
      <c r="S5" s="27" t="s">
        <v>251</v>
      </c>
    </row>
    <row r="6" spans="5:19" ht="12" customHeight="1" x14ac:dyDescent="0.15">
      <c r="F6" s="104" t="s">
        <v>0</v>
      </c>
      <c r="G6" s="283"/>
      <c r="H6" s="284"/>
      <c r="I6" s="284"/>
      <c r="J6" s="284"/>
      <c r="K6" s="285"/>
      <c r="L6" s="105" t="s">
        <v>169</v>
      </c>
      <c r="M6" s="286"/>
      <c r="N6" s="287"/>
      <c r="O6" s="287"/>
      <c r="P6" s="288"/>
      <c r="Q6" s="52"/>
      <c r="S6" s="27" t="s">
        <v>259</v>
      </c>
    </row>
    <row r="7" spans="5:19" ht="25.5" customHeight="1" x14ac:dyDescent="0.15">
      <c r="F7" s="233" t="s">
        <v>39</v>
      </c>
      <c r="G7" s="324"/>
      <c r="H7" s="325"/>
      <c r="I7" s="325"/>
      <c r="J7" s="325"/>
      <c r="K7" s="326"/>
      <c r="L7" s="107" t="s">
        <v>13</v>
      </c>
      <c r="M7" s="278"/>
      <c r="N7" s="279"/>
      <c r="O7" s="276" t="s">
        <v>311</v>
      </c>
      <c r="P7" s="277"/>
      <c r="Q7" s="53"/>
      <c r="S7" s="27" t="s">
        <v>260</v>
      </c>
    </row>
    <row r="8" spans="5:19" ht="16.5" customHeight="1" x14ac:dyDescent="0.15">
      <c r="F8" s="108" t="s">
        <v>70</v>
      </c>
      <c r="G8" s="292"/>
      <c r="H8" s="293"/>
      <c r="I8" s="327" t="s">
        <v>171</v>
      </c>
      <c r="J8" s="328"/>
      <c r="K8" s="170" t="s">
        <v>12</v>
      </c>
      <c r="L8" s="294" t="s">
        <v>73</v>
      </c>
      <c r="M8" s="313"/>
      <c r="N8" s="314"/>
      <c r="O8" s="314"/>
      <c r="P8" s="314"/>
      <c r="Q8" s="315"/>
      <c r="S8" s="27" t="s">
        <v>261</v>
      </c>
    </row>
    <row r="9" spans="5:19" ht="16.5" customHeight="1" thickBot="1" x14ac:dyDescent="0.2">
      <c r="F9" s="171" t="s">
        <v>71</v>
      </c>
      <c r="G9" s="329"/>
      <c r="H9" s="330"/>
      <c r="I9" s="322"/>
      <c r="J9" s="323"/>
      <c r="K9" s="59"/>
      <c r="L9" s="317"/>
      <c r="M9" s="316"/>
      <c r="N9" s="314"/>
      <c r="O9" s="314"/>
      <c r="P9" s="314"/>
      <c r="Q9" s="315"/>
      <c r="S9" s="27" t="s">
        <v>262</v>
      </c>
    </row>
    <row r="10" spans="5:19" ht="25.5" customHeight="1" x14ac:dyDescent="0.15">
      <c r="F10" s="319" t="s">
        <v>167</v>
      </c>
      <c r="G10" s="321"/>
      <c r="H10" s="271"/>
      <c r="I10" s="271"/>
      <c r="J10" s="271"/>
      <c r="K10" s="271"/>
      <c r="L10" s="271"/>
      <c r="M10" s="271"/>
      <c r="N10" s="271"/>
      <c r="O10" s="271"/>
      <c r="P10" s="271"/>
      <c r="Q10" s="272"/>
      <c r="S10" s="27" t="s">
        <v>254</v>
      </c>
    </row>
    <row r="11" spans="5:19" ht="12.75" thickBot="1" x14ac:dyDescent="0.2">
      <c r="F11" s="320"/>
      <c r="G11" s="318" t="str">
        <f>IF(S3=TRUE,"【一括】","")</f>
        <v/>
      </c>
      <c r="H11" s="274"/>
      <c r="I11" s="274"/>
      <c r="J11" s="274"/>
      <c r="K11" s="274"/>
      <c r="L11" s="274"/>
      <c r="M11" s="274"/>
      <c r="N11" s="274"/>
      <c r="O11" s="274"/>
      <c r="P11" s="274"/>
      <c r="Q11" s="275"/>
      <c r="S11" s="27" t="s">
        <v>253</v>
      </c>
    </row>
    <row r="12" spans="5:19" ht="13.5" customHeight="1" thickBot="1" x14ac:dyDescent="0.2">
      <c r="F12" s="113" t="s">
        <v>72</v>
      </c>
      <c r="G12" s="301" t="s">
        <v>257</v>
      </c>
      <c r="H12" s="302"/>
      <c r="I12" s="172" t="s">
        <v>1</v>
      </c>
      <c r="J12" s="115" t="s">
        <v>2</v>
      </c>
      <c r="K12" s="116" t="s">
        <v>266</v>
      </c>
      <c r="L12" s="117" t="s">
        <v>40</v>
      </c>
      <c r="M12" s="173" t="s">
        <v>172</v>
      </c>
      <c r="N12" s="173" t="s">
        <v>170</v>
      </c>
      <c r="O12" s="118" t="s">
        <v>3</v>
      </c>
      <c r="P12" s="117" t="s">
        <v>42</v>
      </c>
      <c r="Q12" s="174" t="s">
        <v>264</v>
      </c>
      <c r="S12" s="27" t="s">
        <v>263</v>
      </c>
    </row>
    <row r="13" spans="5:19" ht="13.5" customHeight="1" thickTop="1" x14ac:dyDescent="0.15">
      <c r="F13" s="175"/>
      <c r="G13" s="122" t="s">
        <v>173</v>
      </c>
      <c r="H13" s="124" t="s">
        <v>174</v>
      </c>
      <c r="I13" s="176" t="s">
        <v>175</v>
      </c>
      <c r="J13" s="246" t="s">
        <v>470</v>
      </c>
      <c r="K13" s="123" t="s">
        <v>178</v>
      </c>
      <c r="L13" s="124" t="s">
        <v>181</v>
      </c>
      <c r="M13" s="125" t="s">
        <v>244</v>
      </c>
      <c r="N13" s="124" t="s">
        <v>246</v>
      </c>
      <c r="O13" s="126">
        <v>50</v>
      </c>
      <c r="P13" s="127" t="s">
        <v>176</v>
      </c>
      <c r="Q13" s="177" t="s">
        <v>265</v>
      </c>
    </row>
    <row r="14" spans="5:19" ht="40.5" customHeight="1" x14ac:dyDescent="0.15">
      <c r="F14" s="37"/>
      <c r="G14" s="131" t="s">
        <v>168</v>
      </c>
      <c r="H14" s="84"/>
      <c r="I14" s="85"/>
      <c r="J14" s="184"/>
      <c r="K14" s="80"/>
      <c r="L14" s="75"/>
      <c r="M14" s="35"/>
      <c r="N14" s="36"/>
      <c r="O14" s="188"/>
      <c r="P14" s="189"/>
      <c r="Q14" s="83"/>
    </row>
    <row r="15" spans="5:19" ht="40.5" customHeight="1" x14ac:dyDescent="0.15">
      <c r="F15" s="37"/>
      <c r="G15" s="139" t="s">
        <v>41</v>
      </c>
      <c r="H15" s="84"/>
      <c r="I15" s="85"/>
      <c r="J15" s="184"/>
      <c r="K15" s="80"/>
      <c r="L15" s="81"/>
      <c r="M15" s="35"/>
      <c r="N15" s="36"/>
      <c r="O15" s="190"/>
      <c r="P15" s="191"/>
      <c r="Q15" s="55"/>
    </row>
    <row r="16" spans="5:19" ht="40.5" customHeight="1" x14ac:dyDescent="0.15">
      <c r="F16" s="37"/>
      <c r="G16" s="139" t="s">
        <v>5</v>
      </c>
      <c r="H16" s="84"/>
      <c r="I16" s="85"/>
      <c r="J16" s="184"/>
      <c r="K16" s="80"/>
      <c r="L16" s="81"/>
      <c r="M16" s="35"/>
      <c r="N16" s="36"/>
      <c r="O16" s="190"/>
      <c r="P16" s="191"/>
      <c r="Q16" s="56"/>
    </row>
    <row r="17" spans="6:17" ht="40.5" customHeight="1" x14ac:dyDescent="0.15">
      <c r="F17" s="37"/>
      <c r="G17" s="139" t="s">
        <v>6</v>
      </c>
      <c r="H17" s="77"/>
      <c r="I17" s="46"/>
      <c r="J17" s="185"/>
      <c r="K17" s="80"/>
      <c r="L17" s="81"/>
      <c r="M17" s="35"/>
      <c r="N17" s="36"/>
      <c r="O17" s="190"/>
      <c r="P17" s="191"/>
      <c r="Q17" s="57"/>
    </row>
    <row r="18" spans="6:17" ht="40.5" customHeight="1" x14ac:dyDescent="0.15">
      <c r="F18" s="37"/>
      <c r="G18" s="139" t="s">
        <v>7</v>
      </c>
      <c r="H18" s="77"/>
      <c r="I18" s="46"/>
      <c r="J18" s="185"/>
      <c r="K18" s="80"/>
      <c r="L18" s="81"/>
      <c r="M18" s="35"/>
      <c r="N18" s="36"/>
      <c r="O18" s="190"/>
      <c r="P18" s="191"/>
      <c r="Q18" s="57"/>
    </row>
    <row r="19" spans="6:17" ht="40.5" customHeight="1" x14ac:dyDescent="0.15">
      <c r="F19" s="37"/>
      <c r="G19" s="139" t="s">
        <v>8</v>
      </c>
      <c r="H19" s="77"/>
      <c r="I19" s="46"/>
      <c r="J19" s="185"/>
      <c r="K19" s="80"/>
      <c r="L19" s="81"/>
      <c r="M19" s="35"/>
      <c r="N19" s="36"/>
      <c r="O19" s="190"/>
      <c r="P19" s="191"/>
      <c r="Q19" s="57"/>
    </row>
    <row r="20" spans="6:17" ht="40.5" customHeight="1" x14ac:dyDescent="0.15">
      <c r="F20" s="37"/>
      <c r="G20" s="139" t="s">
        <v>9</v>
      </c>
      <c r="H20" s="77"/>
      <c r="I20" s="46"/>
      <c r="J20" s="185"/>
      <c r="K20" s="80"/>
      <c r="L20" s="81"/>
      <c r="M20" s="35"/>
      <c r="N20" s="36"/>
      <c r="O20" s="190"/>
      <c r="P20" s="191"/>
      <c r="Q20" s="57"/>
    </row>
    <row r="21" spans="6:17" ht="40.5" customHeight="1" x14ac:dyDescent="0.15">
      <c r="F21" s="37"/>
      <c r="G21" s="139" t="s">
        <v>67</v>
      </c>
      <c r="H21" s="77"/>
      <c r="I21" s="46"/>
      <c r="J21" s="185"/>
      <c r="K21" s="80"/>
      <c r="L21" s="81"/>
      <c r="M21" s="35"/>
      <c r="N21" s="36"/>
      <c r="O21" s="190"/>
      <c r="P21" s="191"/>
      <c r="Q21" s="57"/>
    </row>
    <row r="22" spans="6:17" ht="40.5" customHeight="1" x14ac:dyDescent="0.15">
      <c r="F22" s="37"/>
      <c r="G22" s="178" t="s">
        <v>10</v>
      </c>
      <c r="H22" s="76"/>
      <c r="I22" s="73"/>
      <c r="J22" s="186"/>
      <c r="K22" s="80"/>
      <c r="L22" s="81"/>
      <c r="M22" s="35"/>
      <c r="N22" s="36"/>
      <c r="O22" s="190"/>
      <c r="P22" s="191"/>
      <c r="Q22" s="57"/>
    </row>
    <row r="23" spans="6:17" ht="40.5" customHeight="1" x14ac:dyDescent="0.15">
      <c r="F23" s="37"/>
      <c r="G23" s="139" t="s">
        <v>326</v>
      </c>
      <c r="H23" s="227"/>
      <c r="I23" s="228"/>
      <c r="J23" s="229"/>
      <c r="K23" s="211"/>
      <c r="L23" s="81"/>
      <c r="M23" s="35"/>
      <c r="N23" s="36"/>
      <c r="O23" s="190"/>
      <c r="P23" s="213"/>
      <c r="Q23" s="230"/>
    </row>
    <row r="24" spans="6:17" ht="40.5" customHeight="1" x14ac:dyDescent="0.15">
      <c r="F24" s="37"/>
      <c r="G24" s="178" t="s">
        <v>327</v>
      </c>
      <c r="H24" s="227"/>
      <c r="I24" s="228"/>
      <c r="J24" s="229"/>
      <c r="K24" s="211"/>
      <c r="L24" s="81"/>
      <c r="M24" s="35"/>
      <c r="N24" s="36"/>
      <c r="O24" s="190"/>
      <c r="P24" s="213"/>
      <c r="Q24" s="230"/>
    </row>
    <row r="25" spans="6:17" ht="40.5" customHeight="1" x14ac:dyDescent="0.15">
      <c r="F25" s="37"/>
      <c r="G25" s="139" t="s">
        <v>328</v>
      </c>
      <c r="H25" s="227"/>
      <c r="I25" s="228"/>
      <c r="J25" s="229"/>
      <c r="K25" s="211"/>
      <c r="L25" s="81"/>
      <c r="M25" s="35"/>
      <c r="N25" s="36"/>
      <c r="O25" s="190"/>
      <c r="P25" s="213"/>
      <c r="Q25" s="230"/>
    </row>
    <row r="26" spans="6:17" ht="40.5" customHeight="1" x14ac:dyDescent="0.15">
      <c r="F26" s="37"/>
      <c r="G26" s="178" t="s">
        <v>329</v>
      </c>
      <c r="H26" s="227"/>
      <c r="I26" s="228"/>
      <c r="J26" s="229"/>
      <c r="K26" s="211"/>
      <c r="L26" s="81"/>
      <c r="M26" s="35"/>
      <c r="N26" s="36"/>
      <c r="O26" s="190"/>
      <c r="P26" s="213"/>
      <c r="Q26" s="230"/>
    </row>
    <row r="27" spans="6:17" ht="40.5" customHeight="1" x14ac:dyDescent="0.15">
      <c r="F27" s="37"/>
      <c r="G27" s="139" t="s">
        <v>330</v>
      </c>
      <c r="H27" s="227"/>
      <c r="I27" s="228"/>
      <c r="J27" s="229"/>
      <c r="K27" s="211"/>
      <c r="L27" s="81"/>
      <c r="M27" s="35"/>
      <c r="N27" s="36"/>
      <c r="O27" s="190"/>
      <c r="P27" s="213"/>
      <c r="Q27" s="230"/>
    </row>
    <row r="28" spans="6:17" ht="40.5" customHeight="1" x14ac:dyDescent="0.15">
      <c r="F28" s="37"/>
      <c r="G28" s="178" t="s">
        <v>331</v>
      </c>
      <c r="H28" s="227"/>
      <c r="I28" s="228"/>
      <c r="J28" s="229"/>
      <c r="K28" s="211"/>
      <c r="L28" s="81"/>
      <c r="M28" s="35"/>
      <c r="N28" s="36"/>
      <c r="O28" s="190"/>
      <c r="P28" s="213"/>
      <c r="Q28" s="230"/>
    </row>
    <row r="29" spans="6:17" ht="40.5" customHeight="1" x14ac:dyDescent="0.15">
      <c r="F29" s="37"/>
      <c r="G29" s="139" t="s">
        <v>332</v>
      </c>
      <c r="H29" s="227"/>
      <c r="I29" s="228"/>
      <c r="J29" s="229"/>
      <c r="K29" s="211"/>
      <c r="L29" s="81"/>
      <c r="M29" s="35"/>
      <c r="N29" s="36"/>
      <c r="O29" s="190"/>
      <c r="P29" s="213"/>
      <c r="Q29" s="230"/>
    </row>
    <row r="30" spans="6:17" ht="40.5" customHeight="1" x14ac:dyDescent="0.15">
      <c r="F30" s="37"/>
      <c r="G30" s="178" t="s">
        <v>333</v>
      </c>
      <c r="H30" s="227"/>
      <c r="I30" s="228"/>
      <c r="J30" s="229"/>
      <c r="K30" s="211"/>
      <c r="L30" s="81"/>
      <c r="M30" s="35"/>
      <c r="N30" s="36"/>
      <c r="O30" s="190"/>
      <c r="P30" s="213"/>
      <c r="Q30" s="230"/>
    </row>
    <row r="31" spans="6:17" ht="40.5" customHeight="1" x14ac:dyDescent="0.15">
      <c r="F31" s="37"/>
      <c r="G31" s="139" t="s">
        <v>334</v>
      </c>
      <c r="H31" s="227"/>
      <c r="I31" s="228"/>
      <c r="J31" s="229"/>
      <c r="K31" s="211"/>
      <c r="L31" s="81"/>
      <c r="M31" s="35"/>
      <c r="N31" s="36"/>
      <c r="O31" s="190"/>
      <c r="P31" s="213"/>
      <c r="Q31" s="230"/>
    </row>
    <row r="32" spans="6:17" ht="40.5" customHeight="1" x14ac:dyDescent="0.15">
      <c r="F32" s="37"/>
      <c r="G32" s="178" t="s">
        <v>335</v>
      </c>
      <c r="H32" s="227"/>
      <c r="I32" s="228"/>
      <c r="J32" s="229"/>
      <c r="K32" s="211"/>
      <c r="L32" s="81"/>
      <c r="M32" s="35"/>
      <c r="N32" s="36"/>
      <c r="O32" s="190"/>
      <c r="P32" s="213"/>
      <c r="Q32" s="230"/>
    </row>
    <row r="33" spans="6:17" ht="40.5" customHeight="1" x14ac:dyDescent="0.15">
      <c r="F33" s="37"/>
      <c r="G33" s="139" t="s">
        <v>336</v>
      </c>
      <c r="H33" s="227"/>
      <c r="I33" s="228"/>
      <c r="J33" s="229"/>
      <c r="K33" s="211"/>
      <c r="L33" s="81"/>
      <c r="M33" s="35"/>
      <c r="N33" s="36"/>
      <c r="O33" s="190"/>
      <c r="P33" s="213"/>
      <c r="Q33" s="230"/>
    </row>
    <row r="34" spans="6:17" ht="40.5" customHeight="1" x14ac:dyDescent="0.15">
      <c r="F34" s="37"/>
      <c r="G34" s="178" t="s">
        <v>337</v>
      </c>
      <c r="H34" s="227"/>
      <c r="I34" s="228"/>
      <c r="J34" s="229"/>
      <c r="K34" s="211"/>
      <c r="L34" s="81"/>
      <c r="M34" s="35"/>
      <c r="N34" s="36"/>
      <c r="O34" s="190"/>
      <c r="P34" s="213"/>
      <c r="Q34" s="230"/>
    </row>
    <row r="35" spans="6:17" ht="40.5" customHeight="1" x14ac:dyDescent="0.15">
      <c r="F35" s="37"/>
      <c r="G35" s="139" t="s">
        <v>338</v>
      </c>
      <c r="H35" s="227"/>
      <c r="I35" s="228"/>
      <c r="J35" s="229"/>
      <c r="K35" s="211"/>
      <c r="L35" s="81"/>
      <c r="M35" s="35"/>
      <c r="N35" s="36"/>
      <c r="O35" s="190"/>
      <c r="P35" s="213"/>
      <c r="Q35" s="230"/>
    </row>
    <row r="36" spans="6:17" ht="40.5" customHeight="1" x14ac:dyDescent="0.15">
      <c r="F36" s="37"/>
      <c r="G36" s="178" t="s">
        <v>339</v>
      </c>
      <c r="H36" s="227"/>
      <c r="I36" s="228"/>
      <c r="J36" s="229"/>
      <c r="K36" s="211"/>
      <c r="L36" s="81"/>
      <c r="M36" s="35"/>
      <c r="N36" s="36"/>
      <c r="O36" s="190"/>
      <c r="P36" s="213"/>
      <c r="Q36" s="230"/>
    </row>
    <row r="37" spans="6:17" ht="40.5" customHeight="1" x14ac:dyDescent="0.15">
      <c r="F37" s="37"/>
      <c r="G37" s="139" t="s">
        <v>340</v>
      </c>
      <c r="H37" s="227"/>
      <c r="I37" s="228"/>
      <c r="J37" s="229"/>
      <c r="K37" s="211"/>
      <c r="L37" s="81"/>
      <c r="M37" s="35"/>
      <c r="N37" s="36"/>
      <c r="O37" s="190"/>
      <c r="P37" s="213"/>
      <c r="Q37" s="230"/>
    </row>
    <row r="38" spans="6:17" ht="40.5" customHeight="1" x14ac:dyDescent="0.15">
      <c r="F38" s="37"/>
      <c r="G38" s="178" t="s">
        <v>341</v>
      </c>
      <c r="H38" s="227"/>
      <c r="I38" s="228"/>
      <c r="J38" s="229"/>
      <c r="K38" s="211"/>
      <c r="L38" s="81"/>
      <c r="M38" s="35"/>
      <c r="N38" s="36"/>
      <c r="O38" s="190"/>
      <c r="P38" s="213"/>
      <c r="Q38" s="230"/>
    </row>
    <row r="39" spans="6:17" ht="40.5" customHeight="1" x14ac:dyDescent="0.15">
      <c r="F39" s="37"/>
      <c r="G39" s="139" t="s">
        <v>342</v>
      </c>
      <c r="H39" s="227"/>
      <c r="I39" s="228"/>
      <c r="J39" s="229"/>
      <c r="K39" s="211"/>
      <c r="L39" s="81"/>
      <c r="M39" s="35"/>
      <c r="N39" s="36"/>
      <c r="O39" s="190"/>
      <c r="P39" s="213"/>
      <c r="Q39" s="230"/>
    </row>
    <row r="40" spans="6:17" ht="40.5" customHeight="1" x14ac:dyDescent="0.15">
      <c r="F40" s="37"/>
      <c r="G40" s="178" t="s">
        <v>343</v>
      </c>
      <c r="H40" s="227"/>
      <c r="I40" s="228"/>
      <c r="J40" s="229"/>
      <c r="K40" s="211"/>
      <c r="L40" s="81"/>
      <c r="M40" s="35"/>
      <c r="N40" s="36"/>
      <c r="O40" s="190"/>
      <c r="P40" s="213"/>
      <c r="Q40" s="230"/>
    </row>
    <row r="41" spans="6:17" ht="40.5" customHeight="1" x14ac:dyDescent="0.15">
      <c r="F41" s="37"/>
      <c r="G41" s="139" t="s">
        <v>344</v>
      </c>
      <c r="H41" s="227"/>
      <c r="I41" s="228"/>
      <c r="J41" s="229"/>
      <c r="K41" s="211"/>
      <c r="L41" s="81"/>
      <c r="M41" s="35"/>
      <c r="N41" s="36"/>
      <c r="O41" s="190"/>
      <c r="P41" s="213"/>
      <c r="Q41" s="230"/>
    </row>
    <row r="42" spans="6:17" ht="40.5" customHeight="1" x14ac:dyDescent="0.15">
      <c r="F42" s="37"/>
      <c r="G42" s="178" t="s">
        <v>345</v>
      </c>
      <c r="H42" s="227"/>
      <c r="I42" s="228"/>
      <c r="J42" s="229"/>
      <c r="K42" s="211"/>
      <c r="L42" s="81"/>
      <c r="M42" s="35"/>
      <c r="N42" s="36"/>
      <c r="O42" s="190"/>
      <c r="P42" s="213"/>
      <c r="Q42" s="230"/>
    </row>
    <row r="43" spans="6:17" ht="40.5" customHeight="1" x14ac:dyDescent="0.15">
      <c r="F43" s="37"/>
      <c r="G43" s="139" t="s">
        <v>346</v>
      </c>
      <c r="H43" s="227"/>
      <c r="I43" s="228"/>
      <c r="J43" s="229"/>
      <c r="K43" s="211"/>
      <c r="L43" s="81"/>
      <c r="M43" s="35"/>
      <c r="N43" s="36"/>
      <c r="O43" s="190"/>
      <c r="P43" s="213"/>
      <c r="Q43" s="230"/>
    </row>
    <row r="44" spans="6:17" ht="40.5" customHeight="1" x14ac:dyDescent="0.15">
      <c r="F44" s="37"/>
      <c r="G44" s="178" t="s">
        <v>347</v>
      </c>
      <c r="H44" s="227"/>
      <c r="I44" s="228"/>
      <c r="J44" s="229"/>
      <c r="K44" s="211"/>
      <c r="L44" s="81"/>
      <c r="M44" s="35"/>
      <c r="N44" s="36"/>
      <c r="O44" s="190"/>
      <c r="P44" s="213"/>
      <c r="Q44" s="230"/>
    </row>
    <row r="45" spans="6:17" ht="40.5" customHeight="1" x14ac:dyDescent="0.15">
      <c r="F45" s="37"/>
      <c r="G45" s="139" t="s">
        <v>348</v>
      </c>
      <c r="H45" s="227"/>
      <c r="I45" s="228"/>
      <c r="J45" s="229"/>
      <c r="K45" s="211"/>
      <c r="L45" s="81"/>
      <c r="M45" s="35"/>
      <c r="N45" s="36"/>
      <c r="O45" s="190"/>
      <c r="P45" s="213"/>
      <c r="Q45" s="230"/>
    </row>
    <row r="46" spans="6:17" ht="40.5" customHeight="1" x14ac:dyDescent="0.15">
      <c r="F46" s="37"/>
      <c r="G46" s="178" t="s">
        <v>349</v>
      </c>
      <c r="H46" s="227"/>
      <c r="I46" s="228"/>
      <c r="J46" s="229"/>
      <c r="K46" s="211"/>
      <c r="L46" s="81"/>
      <c r="M46" s="35"/>
      <c r="N46" s="36"/>
      <c r="O46" s="190"/>
      <c r="P46" s="213"/>
      <c r="Q46" s="230"/>
    </row>
    <row r="47" spans="6:17" ht="40.5" customHeight="1" x14ac:dyDescent="0.15">
      <c r="F47" s="37"/>
      <c r="G47" s="139" t="s">
        <v>350</v>
      </c>
      <c r="H47" s="227"/>
      <c r="I47" s="228"/>
      <c r="J47" s="229"/>
      <c r="K47" s="211"/>
      <c r="L47" s="81"/>
      <c r="M47" s="35"/>
      <c r="N47" s="36"/>
      <c r="O47" s="190"/>
      <c r="P47" s="213"/>
      <c r="Q47" s="230"/>
    </row>
    <row r="48" spans="6:17" ht="40.5" customHeight="1" x14ac:dyDescent="0.15">
      <c r="F48" s="37"/>
      <c r="G48" s="178" t="s">
        <v>351</v>
      </c>
      <c r="H48" s="227"/>
      <c r="I48" s="228"/>
      <c r="J48" s="229"/>
      <c r="K48" s="211"/>
      <c r="L48" s="81"/>
      <c r="M48" s="35"/>
      <c r="N48" s="36"/>
      <c r="O48" s="190"/>
      <c r="P48" s="213"/>
      <c r="Q48" s="230"/>
    </row>
    <row r="49" spans="6:17" ht="40.5" customHeight="1" x14ac:dyDescent="0.15">
      <c r="F49" s="37"/>
      <c r="G49" s="139" t="s">
        <v>352</v>
      </c>
      <c r="H49" s="227"/>
      <c r="I49" s="228"/>
      <c r="J49" s="229"/>
      <c r="K49" s="211"/>
      <c r="L49" s="81"/>
      <c r="M49" s="35"/>
      <c r="N49" s="36"/>
      <c r="O49" s="190"/>
      <c r="P49" s="213"/>
      <c r="Q49" s="230"/>
    </row>
    <row r="50" spans="6:17" ht="40.5" customHeight="1" x14ac:dyDescent="0.15">
      <c r="F50" s="37"/>
      <c r="G50" s="178" t="s">
        <v>353</v>
      </c>
      <c r="H50" s="227"/>
      <c r="I50" s="228"/>
      <c r="J50" s="229"/>
      <c r="K50" s="211"/>
      <c r="L50" s="81"/>
      <c r="M50" s="35"/>
      <c r="N50" s="36"/>
      <c r="O50" s="190"/>
      <c r="P50" s="213"/>
      <c r="Q50" s="230"/>
    </row>
    <row r="51" spans="6:17" ht="40.5" customHeight="1" x14ac:dyDescent="0.15">
      <c r="F51" s="37"/>
      <c r="G51" s="139" t="s">
        <v>354</v>
      </c>
      <c r="H51" s="227"/>
      <c r="I51" s="228"/>
      <c r="J51" s="229"/>
      <c r="K51" s="211"/>
      <c r="L51" s="81"/>
      <c r="M51" s="35"/>
      <c r="N51" s="36"/>
      <c r="O51" s="190"/>
      <c r="P51" s="213"/>
      <c r="Q51" s="230"/>
    </row>
    <row r="52" spans="6:17" ht="40.5" customHeight="1" x14ac:dyDescent="0.15">
      <c r="F52" s="37"/>
      <c r="G52" s="178" t="s">
        <v>355</v>
      </c>
      <c r="H52" s="227"/>
      <c r="I52" s="228"/>
      <c r="J52" s="229"/>
      <c r="K52" s="211"/>
      <c r="L52" s="81"/>
      <c r="M52" s="35"/>
      <c r="N52" s="36"/>
      <c r="O52" s="190"/>
      <c r="P52" s="213"/>
      <c r="Q52" s="230"/>
    </row>
    <row r="53" spans="6:17" ht="40.5" customHeight="1" x14ac:dyDescent="0.15">
      <c r="F53" s="37"/>
      <c r="G53" s="139" t="s">
        <v>356</v>
      </c>
      <c r="H53" s="227"/>
      <c r="I53" s="228"/>
      <c r="J53" s="229"/>
      <c r="K53" s="211"/>
      <c r="L53" s="81"/>
      <c r="M53" s="35"/>
      <c r="N53" s="36"/>
      <c r="O53" s="190"/>
      <c r="P53" s="213"/>
      <c r="Q53" s="230"/>
    </row>
    <row r="54" spans="6:17" ht="40.5" customHeight="1" x14ac:dyDescent="0.15">
      <c r="F54" s="37"/>
      <c r="G54" s="178" t="s">
        <v>357</v>
      </c>
      <c r="H54" s="227"/>
      <c r="I54" s="228"/>
      <c r="J54" s="229"/>
      <c r="K54" s="211"/>
      <c r="L54" s="81"/>
      <c r="M54" s="35"/>
      <c r="N54" s="36"/>
      <c r="O54" s="190"/>
      <c r="P54" s="213"/>
      <c r="Q54" s="230"/>
    </row>
    <row r="55" spans="6:17" ht="40.5" customHeight="1" x14ac:dyDescent="0.15">
      <c r="F55" s="37"/>
      <c r="G55" s="139" t="s">
        <v>358</v>
      </c>
      <c r="H55" s="227"/>
      <c r="I55" s="228"/>
      <c r="J55" s="229"/>
      <c r="K55" s="211"/>
      <c r="L55" s="81"/>
      <c r="M55" s="35"/>
      <c r="N55" s="36"/>
      <c r="O55" s="190"/>
      <c r="P55" s="213"/>
      <c r="Q55" s="230"/>
    </row>
    <row r="56" spans="6:17" ht="40.5" customHeight="1" x14ac:dyDescent="0.15">
      <c r="F56" s="37"/>
      <c r="G56" s="178" t="s">
        <v>359</v>
      </c>
      <c r="H56" s="227"/>
      <c r="I56" s="228"/>
      <c r="J56" s="229"/>
      <c r="K56" s="211"/>
      <c r="L56" s="81"/>
      <c r="M56" s="35"/>
      <c r="N56" s="36"/>
      <c r="O56" s="190"/>
      <c r="P56" s="213"/>
      <c r="Q56" s="230"/>
    </row>
    <row r="57" spans="6:17" ht="40.5" customHeight="1" x14ac:dyDescent="0.15">
      <c r="F57" s="37"/>
      <c r="G57" s="139" t="s">
        <v>360</v>
      </c>
      <c r="H57" s="227"/>
      <c r="I57" s="228"/>
      <c r="J57" s="229"/>
      <c r="K57" s="211"/>
      <c r="L57" s="81"/>
      <c r="M57" s="35"/>
      <c r="N57" s="36"/>
      <c r="O57" s="190"/>
      <c r="P57" s="213"/>
      <c r="Q57" s="230"/>
    </row>
    <row r="58" spans="6:17" ht="40.5" customHeight="1" x14ac:dyDescent="0.15">
      <c r="F58" s="37"/>
      <c r="G58" s="178" t="s">
        <v>361</v>
      </c>
      <c r="H58" s="227"/>
      <c r="I58" s="228"/>
      <c r="J58" s="229"/>
      <c r="K58" s="211"/>
      <c r="L58" s="81"/>
      <c r="M58" s="35"/>
      <c r="N58" s="36"/>
      <c r="O58" s="190"/>
      <c r="P58" s="213"/>
      <c r="Q58" s="230"/>
    </row>
    <row r="59" spans="6:17" ht="40.5" customHeight="1" x14ac:dyDescent="0.15">
      <c r="F59" s="37"/>
      <c r="G59" s="139" t="s">
        <v>362</v>
      </c>
      <c r="H59" s="227"/>
      <c r="I59" s="228"/>
      <c r="J59" s="229"/>
      <c r="K59" s="211"/>
      <c r="L59" s="81"/>
      <c r="M59" s="35"/>
      <c r="N59" s="36"/>
      <c r="O59" s="190"/>
      <c r="P59" s="213"/>
      <c r="Q59" s="230"/>
    </row>
    <row r="60" spans="6:17" ht="40.5" customHeight="1" x14ac:dyDescent="0.15">
      <c r="F60" s="37"/>
      <c r="G60" s="178" t="s">
        <v>363</v>
      </c>
      <c r="H60" s="227"/>
      <c r="I60" s="228"/>
      <c r="J60" s="229"/>
      <c r="K60" s="211"/>
      <c r="L60" s="81"/>
      <c r="M60" s="35"/>
      <c r="N60" s="36"/>
      <c r="O60" s="190"/>
      <c r="P60" s="213"/>
      <c r="Q60" s="230"/>
    </row>
    <row r="61" spans="6:17" ht="40.5" customHeight="1" x14ac:dyDescent="0.15">
      <c r="F61" s="37"/>
      <c r="G61" s="139" t="s">
        <v>364</v>
      </c>
      <c r="H61" s="227"/>
      <c r="I61" s="228"/>
      <c r="J61" s="229"/>
      <c r="K61" s="211"/>
      <c r="L61" s="81"/>
      <c r="M61" s="35"/>
      <c r="N61" s="36"/>
      <c r="O61" s="190"/>
      <c r="P61" s="213"/>
      <c r="Q61" s="230"/>
    </row>
    <row r="62" spans="6:17" ht="40.5" customHeight="1" x14ac:dyDescent="0.15">
      <c r="F62" s="37"/>
      <c r="G62" s="178" t="s">
        <v>365</v>
      </c>
      <c r="H62" s="227"/>
      <c r="I62" s="228"/>
      <c r="J62" s="229"/>
      <c r="K62" s="211"/>
      <c r="L62" s="81"/>
      <c r="M62" s="35"/>
      <c r="N62" s="36"/>
      <c r="O62" s="190"/>
      <c r="P62" s="213"/>
      <c r="Q62" s="230"/>
    </row>
    <row r="63" spans="6:17" ht="40.5" customHeight="1" x14ac:dyDescent="0.15">
      <c r="F63" s="37"/>
      <c r="G63" s="139" t="s">
        <v>366</v>
      </c>
      <c r="H63" s="227"/>
      <c r="I63" s="228"/>
      <c r="J63" s="229"/>
      <c r="K63" s="211"/>
      <c r="L63" s="81"/>
      <c r="M63" s="35"/>
      <c r="N63" s="36"/>
      <c r="O63" s="190"/>
      <c r="P63" s="213"/>
      <c r="Q63" s="230"/>
    </row>
    <row r="64" spans="6:17" ht="40.5" customHeight="1" x14ac:dyDescent="0.15">
      <c r="F64" s="37"/>
      <c r="G64" s="178" t="s">
        <v>367</v>
      </c>
      <c r="H64" s="227"/>
      <c r="I64" s="228"/>
      <c r="J64" s="229"/>
      <c r="K64" s="211"/>
      <c r="L64" s="81"/>
      <c r="M64" s="35"/>
      <c r="N64" s="36"/>
      <c r="O64" s="190"/>
      <c r="P64" s="213"/>
      <c r="Q64" s="230"/>
    </row>
    <row r="65" spans="6:17" ht="40.5" customHeight="1" x14ac:dyDescent="0.15">
      <c r="F65" s="37"/>
      <c r="G65" s="139" t="s">
        <v>368</v>
      </c>
      <c r="H65" s="227"/>
      <c r="I65" s="228"/>
      <c r="J65" s="229"/>
      <c r="K65" s="211"/>
      <c r="L65" s="81"/>
      <c r="M65" s="35"/>
      <c r="N65" s="36"/>
      <c r="O65" s="190"/>
      <c r="P65" s="213"/>
      <c r="Q65" s="230"/>
    </row>
    <row r="66" spans="6:17" ht="40.5" customHeight="1" x14ac:dyDescent="0.15">
      <c r="F66" s="37"/>
      <c r="G66" s="178" t="s">
        <v>369</v>
      </c>
      <c r="H66" s="227"/>
      <c r="I66" s="228"/>
      <c r="J66" s="229"/>
      <c r="K66" s="211"/>
      <c r="L66" s="81"/>
      <c r="M66" s="35"/>
      <c r="N66" s="36"/>
      <c r="O66" s="190"/>
      <c r="P66" s="213"/>
      <c r="Q66" s="230"/>
    </row>
    <row r="67" spans="6:17" ht="40.5" customHeight="1" x14ac:dyDescent="0.15">
      <c r="F67" s="37"/>
      <c r="G67" s="139" t="s">
        <v>370</v>
      </c>
      <c r="H67" s="227"/>
      <c r="I67" s="228"/>
      <c r="J67" s="229"/>
      <c r="K67" s="211"/>
      <c r="L67" s="81"/>
      <c r="M67" s="35"/>
      <c r="N67" s="36"/>
      <c r="O67" s="190"/>
      <c r="P67" s="213"/>
      <c r="Q67" s="230"/>
    </row>
    <row r="68" spans="6:17" ht="40.5" customHeight="1" x14ac:dyDescent="0.15">
      <c r="F68" s="37"/>
      <c r="G68" s="178" t="s">
        <v>371</v>
      </c>
      <c r="H68" s="227"/>
      <c r="I68" s="228"/>
      <c r="J68" s="229"/>
      <c r="K68" s="211"/>
      <c r="L68" s="81"/>
      <c r="M68" s="35"/>
      <c r="N68" s="36"/>
      <c r="O68" s="190"/>
      <c r="P68" s="213"/>
      <c r="Q68" s="230"/>
    </row>
    <row r="69" spans="6:17" ht="40.5" customHeight="1" x14ac:dyDescent="0.15">
      <c r="F69" s="37"/>
      <c r="G69" s="139" t="s">
        <v>372</v>
      </c>
      <c r="H69" s="227"/>
      <c r="I69" s="228"/>
      <c r="J69" s="229"/>
      <c r="K69" s="211"/>
      <c r="L69" s="81"/>
      <c r="M69" s="35"/>
      <c r="N69" s="36"/>
      <c r="O69" s="190"/>
      <c r="P69" s="213"/>
      <c r="Q69" s="230"/>
    </row>
    <row r="70" spans="6:17" ht="40.5" customHeight="1" x14ac:dyDescent="0.15">
      <c r="F70" s="37"/>
      <c r="G70" s="178" t="s">
        <v>373</v>
      </c>
      <c r="H70" s="227"/>
      <c r="I70" s="228"/>
      <c r="J70" s="229"/>
      <c r="K70" s="211"/>
      <c r="L70" s="81"/>
      <c r="M70" s="35"/>
      <c r="N70" s="36"/>
      <c r="O70" s="190"/>
      <c r="P70" s="213"/>
      <c r="Q70" s="230"/>
    </row>
    <row r="71" spans="6:17" ht="40.5" customHeight="1" x14ac:dyDescent="0.15">
      <c r="F71" s="37"/>
      <c r="G71" s="139" t="s">
        <v>374</v>
      </c>
      <c r="H71" s="227"/>
      <c r="I71" s="228"/>
      <c r="J71" s="229"/>
      <c r="K71" s="211"/>
      <c r="L71" s="81"/>
      <c r="M71" s="35"/>
      <c r="N71" s="36"/>
      <c r="O71" s="190"/>
      <c r="P71" s="213"/>
      <c r="Q71" s="230"/>
    </row>
    <row r="72" spans="6:17" ht="40.5" customHeight="1" x14ac:dyDescent="0.15">
      <c r="F72" s="37"/>
      <c r="G72" s="178" t="s">
        <v>375</v>
      </c>
      <c r="H72" s="227"/>
      <c r="I72" s="228"/>
      <c r="J72" s="229"/>
      <c r="K72" s="211"/>
      <c r="L72" s="81"/>
      <c r="M72" s="35"/>
      <c r="N72" s="36"/>
      <c r="O72" s="190"/>
      <c r="P72" s="213"/>
      <c r="Q72" s="230"/>
    </row>
    <row r="73" spans="6:17" ht="40.5" customHeight="1" x14ac:dyDescent="0.15">
      <c r="F73" s="37"/>
      <c r="G73" s="139" t="s">
        <v>376</v>
      </c>
      <c r="H73" s="227"/>
      <c r="I73" s="228"/>
      <c r="J73" s="229"/>
      <c r="K73" s="211"/>
      <c r="L73" s="81"/>
      <c r="M73" s="35"/>
      <c r="N73" s="36"/>
      <c r="O73" s="190"/>
      <c r="P73" s="213"/>
      <c r="Q73" s="230"/>
    </row>
    <row r="74" spans="6:17" ht="40.5" customHeight="1" x14ac:dyDescent="0.15">
      <c r="F74" s="37"/>
      <c r="G74" s="178" t="s">
        <v>377</v>
      </c>
      <c r="H74" s="227"/>
      <c r="I74" s="228"/>
      <c r="J74" s="229"/>
      <c r="K74" s="211"/>
      <c r="L74" s="81"/>
      <c r="M74" s="35"/>
      <c r="N74" s="36"/>
      <c r="O74" s="190"/>
      <c r="P74" s="213"/>
      <c r="Q74" s="230"/>
    </row>
    <row r="75" spans="6:17" ht="40.5" customHeight="1" x14ac:dyDescent="0.15">
      <c r="F75" s="37"/>
      <c r="G75" s="139" t="s">
        <v>378</v>
      </c>
      <c r="H75" s="227"/>
      <c r="I75" s="228"/>
      <c r="J75" s="229"/>
      <c r="K75" s="211"/>
      <c r="L75" s="81"/>
      <c r="M75" s="35"/>
      <c r="N75" s="36"/>
      <c r="O75" s="190"/>
      <c r="P75" s="213"/>
      <c r="Q75" s="230"/>
    </row>
    <row r="76" spans="6:17" ht="40.5" customHeight="1" x14ac:dyDescent="0.15">
      <c r="F76" s="37"/>
      <c r="G76" s="178" t="s">
        <v>379</v>
      </c>
      <c r="H76" s="227"/>
      <c r="I76" s="228"/>
      <c r="J76" s="229"/>
      <c r="K76" s="211"/>
      <c r="L76" s="81"/>
      <c r="M76" s="35"/>
      <c r="N76" s="36"/>
      <c r="O76" s="190"/>
      <c r="P76" s="213"/>
      <c r="Q76" s="230"/>
    </row>
    <row r="77" spans="6:17" ht="40.5" customHeight="1" x14ac:dyDescent="0.15">
      <c r="F77" s="37"/>
      <c r="G77" s="139" t="s">
        <v>380</v>
      </c>
      <c r="H77" s="227"/>
      <c r="I77" s="228"/>
      <c r="J77" s="229"/>
      <c r="K77" s="211"/>
      <c r="L77" s="81"/>
      <c r="M77" s="35"/>
      <c r="N77" s="36"/>
      <c r="O77" s="190"/>
      <c r="P77" s="213"/>
      <c r="Q77" s="230"/>
    </row>
    <row r="78" spans="6:17" ht="40.5" customHeight="1" x14ac:dyDescent="0.15">
      <c r="F78" s="37"/>
      <c r="G78" s="178" t="s">
        <v>381</v>
      </c>
      <c r="H78" s="227"/>
      <c r="I78" s="228"/>
      <c r="J78" s="229"/>
      <c r="K78" s="211"/>
      <c r="L78" s="81"/>
      <c r="M78" s="35"/>
      <c r="N78" s="36"/>
      <c r="O78" s="190"/>
      <c r="P78" s="213"/>
      <c r="Q78" s="230"/>
    </row>
    <row r="79" spans="6:17" ht="40.5" customHeight="1" x14ac:dyDescent="0.15">
      <c r="F79" s="37"/>
      <c r="G79" s="139" t="s">
        <v>382</v>
      </c>
      <c r="H79" s="227"/>
      <c r="I79" s="228"/>
      <c r="J79" s="229"/>
      <c r="K79" s="211"/>
      <c r="L79" s="81"/>
      <c r="M79" s="35"/>
      <c r="N79" s="36"/>
      <c r="O79" s="190"/>
      <c r="P79" s="213"/>
      <c r="Q79" s="230"/>
    </row>
    <row r="80" spans="6:17" ht="40.5" customHeight="1" x14ac:dyDescent="0.15">
      <c r="F80" s="37"/>
      <c r="G80" s="178" t="s">
        <v>383</v>
      </c>
      <c r="H80" s="227"/>
      <c r="I80" s="228"/>
      <c r="J80" s="229"/>
      <c r="K80" s="211"/>
      <c r="L80" s="81"/>
      <c r="M80" s="35"/>
      <c r="N80" s="36"/>
      <c r="O80" s="190"/>
      <c r="P80" s="213"/>
      <c r="Q80" s="230"/>
    </row>
    <row r="81" spans="6:17" ht="40.5" customHeight="1" x14ac:dyDescent="0.15">
      <c r="F81" s="37"/>
      <c r="G81" s="139" t="s">
        <v>384</v>
      </c>
      <c r="H81" s="227"/>
      <c r="I81" s="228"/>
      <c r="J81" s="229"/>
      <c r="K81" s="211"/>
      <c r="L81" s="81"/>
      <c r="M81" s="35"/>
      <c r="N81" s="36"/>
      <c r="O81" s="190"/>
      <c r="P81" s="213"/>
      <c r="Q81" s="230"/>
    </row>
    <row r="82" spans="6:17" ht="40.5" customHeight="1" x14ac:dyDescent="0.15">
      <c r="F82" s="37"/>
      <c r="G82" s="178" t="s">
        <v>385</v>
      </c>
      <c r="H82" s="227"/>
      <c r="I82" s="228"/>
      <c r="J82" s="229"/>
      <c r="K82" s="211"/>
      <c r="L82" s="81"/>
      <c r="M82" s="35"/>
      <c r="N82" s="36"/>
      <c r="O82" s="190"/>
      <c r="P82" s="213"/>
      <c r="Q82" s="230"/>
    </row>
    <row r="83" spans="6:17" ht="40.5" customHeight="1" x14ac:dyDescent="0.15">
      <c r="F83" s="37"/>
      <c r="G83" s="139" t="s">
        <v>386</v>
      </c>
      <c r="H83" s="227"/>
      <c r="I83" s="228"/>
      <c r="J83" s="229"/>
      <c r="K83" s="211"/>
      <c r="L83" s="81"/>
      <c r="M83" s="35"/>
      <c r="N83" s="36"/>
      <c r="O83" s="190"/>
      <c r="P83" s="213"/>
      <c r="Q83" s="230"/>
    </row>
    <row r="84" spans="6:17" ht="40.5" customHeight="1" x14ac:dyDescent="0.15">
      <c r="F84" s="37"/>
      <c r="G84" s="178" t="s">
        <v>387</v>
      </c>
      <c r="H84" s="227"/>
      <c r="I84" s="228"/>
      <c r="J84" s="229"/>
      <c r="K84" s="211"/>
      <c r="L84" s="81"/>
      <c r="M84" s="35"/>
      <c r="N84" s="36"/>
      <c r="O84" s="190"/>
      <c r="P84" s="213"/>
      <c r="Q84" s="230"/>
    </row>
    <row r="85" spans="6:17" ht="40.5" customHeight="1" x14ac:dyDescent="0.15">
      <c r="F85" s="37"/>
      <c r="G85" s="139" t="s">
        <v>388</v>
      </c>
      <c r="H85" s="227"/>
      <c r="I85" s="228"/>
      <c r="J85" s="229"/>
      <c r="K85" s="211"/>
      <c r="L85" s="81"/>
      <c r="M85" s="35"/>
      <c r="N85" s="36"/>
      <c r="O85" s="190"/>
      <c r="P85" s="213"/>
      <c r="Q85" s="230"/>
    </row>
    <row r="86" spans="6:17" ht="40.5" customHeight="1" x14ac:dyDescent="0.15">
      <c r="F86" s="37"/>
      <c r="G86" s="178" t="s">
        <v>389</v>
      </c>
      <c r="H86" s="227"/>
      <c r="I86" s="228"/>
      <c r="J86" s="229"/>
      <c r="K86" s="211"/>
      <c r="L86" s="81"/>
      <c r="M86" s="35"/>
      <c r="N86" s="36"/>
      <c r="O86" s="190"/>
      <c r="P86" s="213"/>
      <c r="Q86" s="230"/>
    </row>
    <row r="87" spans="6:17" ht="40.5" customHeight="1" x14ac:dyDescent="0.15">
      <c r="F87" s="37"/>
      <c r="G87" s="139" t="s">
        <v>390</v>
      </c>
      <c r="H87" s="227"/>
      <c r="I87" s="228"/>
      <c r="J87" s="229"/>
      <c r="K87" s="211"/>
      <c r="L87" s="81"/>
      <c r="M87" s="35"/>
      <c r="N87" s="36"/>
      <c r="O87" s="190"/>
      <c r="P87" s="213"/>
      <c r="Q87" s="230"/>
    </row>
    <row r="88" spans="6:17" ht="40.5" customHeight="1" x14ac:dyDescent="0.15">
      <c r="F88" s="37"/>
      <c r="G88" s="178" t="s">
        <v>391</v>
      </c>
      <c r="H88" s="227"/>
      <c r="I88" s="228"/>
      <c r="J88" s="229"/>
      <c r="K88" s="211"/>
      <c r="L88" s="81"/>
      <c r="M88" s="35"/>
      <c r="N88" s="36"/>
      <c r="O88" s="190"/>
      <c r="P88" s="213"/>
      <c r="Q88" s="230"/>
    </row>
    <row r="89" spans="6:17" ht="40.5" customHeight="1" x14ac:dyDescent="0.15">
      <c r="F89" s="37"/>
      <c r="G89" s="139" t="s">
        <v>392</v>
      </c>
      <c r="H89" s="227"/>
      <c r="I89" s="228"/>
      <c r="J89" s="229"/>
      <c r="K89" s="211"/>
      <c r="L89" s="81"/>
      <c r="M89" s="35"/>
      <c r="N89" s="36"/>
      <c r="O89" s="190"/>
      <c r="P89" s="213"/>
      <c r="Q89" s="230"/>
    </row>
    <row r="90" spans="6:17" ht="40.5" customHeight="1" x14ac:dyDescent="0.15">
      <c r="F90" s="37"/>
      <c r="G90" s="178" t="s">
        <v>393</v>
      </c>
      <c r="H90" s="227"/>
      <c r="I90" s="228"/>
      <c r="J90" s="229"/>
      <c r="K90" s="211"/>
      <c r="L90" s="81"/>
      <c r="M90" s="35"/>
      <c r="N90" s="36"/>
      <c r="O90" s="190"/>
      <c r="P90" s="213"/>
      <c r="Q90" s="230"/>
    </row>
    <row r="91" spans="6:17" ht="40.5" customHeight="1" x14ac:dyDescent="0.15">
      <c r="F91" s="37"/>
      <c r="G91" s="139" t="s">
        <v>394</v>
      </c>
      <c r="H91" s="227"/>
      <c r="I91" s="228"/>
      <c r="J91" s="229"/>
      <c r="K91" s="211"/>
      <c r="L91" s="81"/>
      <c r="M91" s="35"/>
      <c r="N91" s="36"/>
      <c r="O91" s="190"/>
      <c r="P91" s="213"/>
      <c r="Q91" s="230"/>
    </row>
    <row r="92" spans="6:17" ht="40.5" customHeight="1" x14ac:dyDescent="0.15">
      <c r="F92" s="37"/>
      <c r="G92" s="178" t="s">
        <v>395</v>
      </c>
      <c r="H92" s="227"/>
      <c r="I92" s="228"/>
      <c r="J92" s="229"/>
      <c r="K92" s="211"/>
      <c r="L92" s="81"/>
      <c r="M92" s="35"/>
      <c r="N92" s="36"/>
      <c r="O92" s="190"/>
      <c r="P92" s="213"/>
      <c r="Q92" s="230"/>
    </row>
    <row r="93" spans="6:17" ht="40.5" customHeight="1" x14ac:dyDescent="0.15">
      <c r="F93" s="37"/>
      <c r="G93" s="139" t="s">
        <v>396</v>
      </c>
      <c r="H93" s="227"/>
      <c r="I93" s="228"/>
      <c r="J93" s="229"/>
      <c r="K93" s="211"/>
      <c r="L93" s="81"/>
      <c r="M93" s="35"/>
      <c r="N93" s="36"/>
      <c r="O93" s="190"/>
      <c r="P93" s="213"/>
      <c r="Q93" s="230"/>
    </row>
    <row r="94" spans="6:17" ht="40.5" customHeight="1" x14ac:dyDescent="0.15">
      <c r="F94" s="37"/>
      <c r="G94" s="178" t="s">
        <v>397</v>
      </c>
      <c r="H94" s="227"/>
      <c r="I94" s="228"/>
      <c r="J94" s="229"/>
      <c r="K94" s="211"/>
      <c r="L94" s="81"/>
      <c r="M94" s="35"/>
      <c r="N94" s="36"/>
      <c r="O94" s="190"/>
      <c r="P94" s="213"/>
      <c r="Q94" s="230"/>
    </row>
    <row r="95" spans="6:17" ht="40.5" customHeight="1" x14ac:dyDescent="0.15">
      <c r="F95" s="37"/>
      <c r="G95" s="139" t="s">
        <v>398</v>
      </c>
      <c r="H95" s="227"/>
      <c r="I95" s="228"/>
      <c r="J95" s="229"/>
      <c r="K95" s="211"/>
      <c r="L95" s="81"/>
      <c r="M95" s="35"/>
      <c r="N95" s="36"/>
      <c r="O95" s="190"/>
      <c r="P95" s="213"/>
      <c r="Q95" s="230"/>
    </row>
    <row r="96" spans="6:17" ht="40.5" customHeight="1" x14ac:dyDescent="0.15">
      <c r="F96" s="37"/>
      <c r="G96" s="178" t="s">
        <v>399</v>
      </c>
      <c r="H96" s="227"/>
      <c r="I96" s="228"/>
      <c r="J96" s="229"/>
      <c r="K96" s="211"/>
      <c r="L96" s="81"/>
      <c r="M96" s="35"/>
      <c r="N96" s="36"/>
      <c r="O96" s="190"/>
      <c r="P96" s="213"/>
      <c r="Q96" s="230"/>
    </row>
    <row r="97" spans="6:17" ht="40.5" customHeight="1" x14ac:dyDescent="0.15">
      <c r="F97" s="37"/>
      <c r="G97" s="139" t="s">
        <v>400</v>
      </c>
      <c r="H97" s="227"/>
      <c r="I97" s="228"/>
      <c r="J97" s="229"/>
      <c r="K97" s="211"/>
      <c r="L97" s="81"/>
      <c r="M97" s="35"/>
      <c r="N97" s="36"/>
      <c r="O97" s="190"/>
      <c r="P97" s="213"/>
      <c r="Q97" s="230"/>
    </row>
    <row r="98" spans="6:17" ht="40.5" customHeight="1" x14ac:dyDescent="0.15">
      <c r="F98" s="37"/>
      <c r="G98" s="178" t="s">
        <v>401</v>
      </c>
      <c r="H98" s="227"/>
      <c r="I98" s="228"/>
      <c r="J98" s="229"/>
      <c r="K98" s="211"/>
      <c r="L98" s="81"/>
      <c r="M98" s="35"/>
      <c r="N98" s="36"/>
      <c r="O98" s="190"/>
      <c r="P98" s="213"/>
      <c r="Q98" s="230"/>
    </row>
    <row r="99" spans="6:17" ht="40.5" customHeight="1" x14ac:dyDescent="0.15">
      <c r="F99" s="37"/>
      <c r="G99" s="139" t="s">
        <v>402</v>
      </c>
      <c r="H99" s="227"/>
      <c r="I99" s="228"/>
      <c r="J99" s="229"/>
      <c r="K99" s="211"/>
      <c r="L99" s="81"/>
      <c r="M99" s="35"/>
      <c r="N99" s="36"/>
      <c r="O99" s="190"/>
      <c r="P99" s="213"/>
      <c r="Q99" s="230"/>
    </row>
    <row r="100" spans="6:17" ht="40.5" customHeight="1" x14ac:dyDescent="0.15">
      <c r="F100" s="37"/>
      <c r="G100" s="178" t="s">
        <v>403</v>
      </c>
      <c r="H100" s="227"/>
      <c r="I100" s="228"/>
      <c r="J100" s="229"/>
      <c r="K100" s="211"/>
      <c r="L100" s="81"/>
      <c r="M100" s="35"/>
      <c r="N100" s="36"/>
      <c r="O100" s="190"/>
      <c r="P100" s="213"/>
      <c r="Q100" s="230"/>
    </row>
    <row r="101" spans="6:17" ht="40.5" customHeight="1" x14ac:dyDescent="0.15">
      <c r="F101" s="37"/>
      <c r="G101" s="139" t="s">
        <v>404</v>
      </c>
      <c r="H101" s="227"/>
      <c r="I101" s="228"/>
      <c r="J101" s="229"/>
      <c r="K101" s="211"/>
      <c r="L101" s="81"/>
      <c r="M101" s="35"/>
      <c r="N101" s="36"/>
      <c r="O101" s="190"/>
      <c r="P101" s="213"/>
      <c r="Q101" s="230"/>
    </row>
    <row r="102" spans="6:17" ht="40.5" customHeight="1" x14ac:dyDescent="0.15">
      <c r="F102" s="37"/>
      <c r="G102" s="178" t="s">
        <v>405</v>
      </c>
      <c r="H102" s="227"/>
      <c r="I102" s="228"/>
      <c r="J102" s="229"/>
      <c r="K102" s="211"/>
      <c r="L102" s="81"/>
      <c r="M102" s="35"/>
      <c r="N102" s="36"/>
      <c r="O102" s="190"/>
      <c r="P102" s="213"/>
      <c r="Q102" s="230"/>
    </row>
    <row r="103" spans="6:17" ht="40.5" customHeight="1" x14ac:dyDescent="0.15">
      <c r="F103" s="37"/>
      <c r="G103" s="139" t="s">
        <v>406</v>
      </c>
      <c r="H103" s="227"/>
      <c r="I103" s="228"/>
      <c r="J103" s="229"/>
      <c r="K103" s="211"/>
      <c r="L103" s="81"/>
      <c r="M103" s="35"/>
      <c r="N103" s="36"/>
      <c r="O103" s="190"/>
      <c r="P103" s="213"/>
      <c r="Q103" s="230"/>
    </row>
    <row r="104" spans="6:17" ht="40.5" customHeight="1" x14ac:dyDescent="0.15">
      <c r="F104" s="37"/>
      <c r="G104" s="178" t="s">
        <v>407</v>
      </c>
      <c r="H104" s="227"/>
      <c r="I104" s="228"/>
      <c r="J104" s="229"/>
      <c r="K104" s="211"/>
      <c r="L104" s="81"/>
      <c r="M104" s="35"/>
      <c r="N104" s="36"/>
      <c r="O104" s="190"/>
      <c r="P104" s="213"/>
      <c r="Q104" s="230"/>
    </row>
    <row r="105" spans="6:17" ht="40.5" customHeight="1" x14ac:dyDescent="0.15">
      <c r="F105" s="37"/>
      <c r="G105" s="139" t="s">
        <v>408</v>
      </c>
      <c r="H105" s="227"/>
      <c r="I105" s="228"/>
      <c r="J105" s="229"/>
      <c r="K105" s="211"/>
      <c r="L105" s="81"/>
      <c r="M105" s="35"/>
      <c r="N105" s="36"/>
      <c r="O105" s="190"/>
      <c r="P105" s="213"/>
      <c r="Q105" s="230"/>
    </row>
    <row r="106" spans="6:17" ht="40.5" customHeight="1" x14ac:dyDescent="0.15">
      <c r="F106" s="37"/>
      <c r="G106" s="178" t="s">
        <v>409</v>
      </c>
      <c r="H106" s="227"/>
      <c r="I106" s="228"/>
      <c r="J106" s="229"/>
      <c r="K106" s="211"/>
      <c r="L106" s="81"/>
      <c r="M106" s="35"/>
      <c r="N106" s="36"/>
      <c r="O106" s="190"/>
      <c r="P106" s="213"/>
      <c r="Q106" s="230"/>
    </row>
    <row r="107" spans="6:17" ht="40.5" customHeight="1" x14ac:dyDescent="0.15">
      <c r="F107" s="37"/>
      <c r="G107" s="139" t="s">
        <v>410</v>
      </c>
      <c r="H107" s="227"/>
      <c r="I107" s="228"/>
      <c r="J107" s="229"/>
      <c r="K107" s="211"/>
      <c r="L107" s="81"/>
      <c r="M107" s="35"/>
      <c r="N107" s="36"/>
      <c r="O107" s="190"/>
      <c r="P107" s="213"/>
      <c r="Q107" s="230"/>
    </row>
    <row r="108" spans="6:17" ht="40.5" customHeight="1" x14ac:dyDescent="0.15">
      <c r="F108" s="37"/>
      <c r="G108" s="178" t="s">
        <v>411</v>
      </c>
      <c r="H108" s="227"/>
      <c r="I108" s="228"/>
      <c r="J108" s="229"/>
      <c r="K108" s="211"/>
      <c r="L108" s="81"/>
      <c r="M108" s="35"/>
      <c r="N108" s="36"/>
      <c r="O108" s="190"/>
      <c r="P108" s="213"/>
      <c r="Q108" s="230"/>
    </row>
    <row r="109" spans="6:17" ht="40.5" customHeight="1" x14ac:dyDescent="0.15">
      <c r="F109" s="37"/>
      <c r="G109" s="139" t="s">
        <v>412</v>
      </c>
      <c r="H109" s="227"/>
      <c r="I109" s="228"/>
      <c r="J109" s="229"/>
      <c r="K109" s="211"/>
      <c r="L109" s="81"/>
      <c r="M109" s="35"/>
      <c r="N109" s="36"/>
      <c r="O109" s="190"/>
      <c r="P109" s="213"/>
      <c r="Q109" s="230"/>
    </row>
    <row r="110" spans="6:17" ht="40.5" customHeight="1" x14ac:dyDescent="0.15">
      <c r="F110" s="37"/>
      <c r="G110" s="178" t="s">
        <v>413</v>
      </c>
      <c r="H110" s="227"/>
      <c r="I110" s="228"/>
      <c r="J110" s="229"/>
      <c r="K110" s="211"/>
      <c r="L110" s="81"/>
      <c r="M110" s="35"/>
      <c r="N110" s="36"/>
      <c r="O110" s="190"/>
      <c r="P110" s="213"/>
      <c r="Q110" s="230"/>
    </row>
    <row r="111" spans="6:17" ht="40.5" customHeight="1" x14ac:dyDescent="0.15">
      <c r="F111" s="37"/>
      <c r="G111" s="139" t="s">
        <v>414</v>
      </c>
      <c r="H111" s="227"/>
      <c r="I111" s="228"/>
      <c r="J111" s="229"/>
      <c r="K111" s="211"/>
      <c r="L111" s="81"/>
      <c r="M111" s="35"/>
      <c r="N111" s="36"/>
      <c r="O111" s="190"/>
      <c r="P111" s="213"/>
      <c r="Q111" s="230"/>
    </row>
    <row r="112" spans="6:17" ht="40.5" customHeight="1" x14ac:dyDescent="0.15">
      <c r="F112" s="37"/>
      <c r="G112" s="178" t="s">
        <v>415</v>
      </c>
      <c r="H112" s="227"/>
      <c r="I112" s="228"/>
      <c r="J112" s="229"/>
      <c r="K112" s="211"/>
      <c r="L112" s="81"/>
      <c r="M112" s="35"/>
      <c r="N112" s="36"/>
      <c r="O112" s="190"/>
      <c r="P112" s="213"/>
      <c r="Q112" s="230"/>
    </row>
    <row r="113" spans="5:17" ht="40.5" customHeight="1" thickBot="1" x14ac:dyDescent="0.2">
      <c r="F113" s="37"/>
      <c r="G113" s="179" t="s">
        <v>416</v>
      </c>
      <c r="H113" s="79"/>
      <c r="I113" s="72"/>
      <c r="J113" s="187"/>
      <c r="K113" s="69"/>
      <c r="L113" s="70"/>
      <c r="M113" s="231"/>
      <c r="N113" s="232"/>
      <c r="O113" s="192"/>
      <c r="P113" s="193"/>
      <c r="Q113" s="58"/>
    </row>
    <row r="114" spans="5:17" ht="14.25" customHeight="1" x14ac:dyDescent="0.15">
      <c r="F114" s="182"/>
      <c r="G114" s="164"/>
      <c r="H114" s="86"/>
      <c r="I114" s="86"/>
      <c r="J114" s="86"/>
      <c r="K114" s="86"/>
      <c r="L114" s="86"/>
      <c r="M114" s="86"/>
      <c r="N114" s="86"/>
      <c r="O114" s="86"/>
      <c r="P114" s="100"/>
    </row>
    <row r="115" spans="5:17" ht="22.5" customHeight="1" x14ac:dyDescent="0.15">
      <c r="F115" s="164"/>
      <c r="G115" s="164"/>
      <c r="H115" s="86"/>
      <c r="I115" s="86"/>
      <c r="J115" s="86"/>
      <c r="K115" s="86"/>
      <c r="L115" s="86"/>
      <c r="M115" s="86"/>
      <c r="N115" s="168" t="s">
        <v>166</v>
      </c>
      <c r="O115" s="168"/>
      <c r="P115" s="100"/>
    </row>
    <row r="116" spans="5:17" ht="21.75" customHeight="1" x14ac:dyDescent="0.15">
      <c r="E116" s="40"/>
      <c r="F116" s="280"/>
      <c r="G116" s="280"/>
      <c r="H116" s="281"/>
      <c r="I116" s="180"/>
      <c r="J116" s="180"/>
      <c r="K116" s="180"/>
      <c r="L116" s="181"/>
      <c r="M116" s="168"/>
      <c r="N116" s="180"/>
      <c r="O116" s="180"/>
      <c r="P116" s="180"/>
    </row>
    <row r="117" spans="5:17" ht="15" customHeight="1" x14ac:dyDescent="0.25">
      <c r="H117" s="43"/>
      <c r="I117" s="43"/>
    </row>
  </sheetData>
  <sheetProtection algorithmName="SHA-512" hashValue="U81EsS+fv+dlKZR7Wy5tullwCC55BCayjmYnHiakS+bX/KBTwfEQOhvVFjnbPBIoZXxrhF25vCqZKFRl0osaUg==" saltValue="4PqTjZaLTxVIcZoqbVwnGA==" spinCount="100000" sheet="1" objects="1" scenarios="1" formatCells="0"/>
  <mergeCells count="22">
    <mergeCell ref="E2:E3"/>
    <mergeCell ref="G4:K4"/>
    <mergeCell ref="H3:I3"/>
    <mergeCell ref="I9:J9"/>
    <mergeCell ref="G7:K7"/>
    <mergeCell ref="I8:J8"/>
    <mergeCell ref="G5:K5"/>
    <mergeCell ref="G8:H8"/>
    <mergeCell ref="G9:H9"/>
    <mergeCell ref="G11:Q11"/>
    <mergeCell ref="F10:F11"/>
    <mergeCell ref="G6:K6"/>
    <mergeCell ref="F116:H116"/>
    <mergeCell ref="G12:H12"/>
    <mergeCell ref="G10:Q10"/>
    <mergeCell ref="L4:Q4"/>
    <mergeCell ref="M5:Q5"/>
    <mergeCell ref="M8:Q9"/>
    <mergeCell ref="M6:P6"/>
    <mergeCell ref="L8:L9"/>
    <mergeCell ref="O7:P7"/>
    <mergeCell ref="M7:N7"/>
  </mergeCells>
  <phoneticPr fontId="24"/>
  <conditionalFormatting sqref="I14:J16">
    <cfRule type="containsText" dxfId="3" priority="1" operator="containsText" text="？">
      <formula>NOT(ISERROR(SEARCH("？",I14)))</formula>
    </cfRule>
    <cfRule type="containsText" dxfId="2" priority="2" operator="containsText" text="？">
      <formula>NOT(ISERROR(SEARCH("？",I14)))</formula>
    </cfRule>
  </conditionalFormatting>
  <dataValidations disablePrompts="1" count="16">
    <dataValidation imeMode="fullAlpha" allowBlank="1" showInputMessage="1" showErrorMessage="1" sqref="K9 I9"/>
    <dataValidation imeMode="hiragana" allowBlank="1" showInputMessage="1" showErrorMessage="1" sqref="L14:M113"/>
    <dataValidation type="list" imeMode="off" allowBlank="1" showInputMessage="1" showErrorMessage="1" sqref="P14:P113">
      <formula1>"男,女"</formula1>
    </dataValidation>
    <dataValidation imeMode="halfAlpha" allowBlank="1" showInputMessage="1" showErrorMessage="1" sqref="M8 O14:O113"/>
    <dataValidation imeMode="halfAlpha" allowBlank="1" showInputMessage="1" showErrorMessage="1" promptTitle="TEL" prompt="ハイフン付き半角数字でご入力ください" sqref="G8:H8"/>
    <dataValidation imeMode="halfAlpha" allowBlank="1" showInputMessage="1" showErrorMessage="1" promptTitle="FAX" prompt="ハイフン付き半角数字でご入力ください" sqref="G9:H9"/>
    <dataValidation imeMode="fullKatakana" allowBlank="1" showInputMessage="1" showErrorMessage="1" promptTitle="フリガナ" prompt="姓と名の間にスペースを入れてください" sqref="M6 N14:N113"/>
    <dataValidation allowBlank="1" showInputMessage="1" showErrorMessage="1" promptTitle="氏名" prompt="姓と名の間にスペースを入れてください" sqref="M7"/>
    <dataValidation imeMode="off" allowBlank="1" showInputMessage="1" showErrorMessage="1" promptTitle="参加票メール配信先" prompt="ご入力のない場合、【参加票】は申込責任者様にご郵送いたします" sqref="Q14:Q113"/>
    <dataValidation imeMode="fullKatakana" allowBlank="1" showInputMessage="1" showErrorMessage="1" sqref="G4:K4"/>
    <dataValidation allowBlank="1" showInputMessage="1" showErrorMessage="1" promptTitle="所在地" prompt="ご請求書・参加票の送付先をご入力ください" sqref="G7:K7"/>
    <dataValidation imeMode="halfAlpha" allowBlank="1" showInputMessage="1" showErrorMessage="1" promptTitle="郵便番号" prompt="ハイフン付き半角数字" sqref="G6:K6"/>
    <dataValidation allowBlank="1" showInputMessage="1" sqref="G14:G16"/>
    <dataValidation type="list" imeMode="hiragana" allowBlank="1" showInputMessage="1" promptTitle="ご参加者　企業名" prompt="名札に掲載されます" sqref="K14:K113">
      <formula1>$G$5</formula1>
    </dataValidation>
    <dataValidation imeMode="hiragana" allowBlank="1" showInputMessage="1" showErrorMessage="1" errorTitle="セミナー名" error="該当するセミナーが見つかりません。No、エリア、開始日のいずれかを見直してください。" sqref="H14:I114"/>
    <dataValidation imeMode="off" allowBlank="1" showInputMessage="1" showErrorMessage="1" sqref="O14:Q113 J14:J113 Q1"/>
  </dataValidations>
  <hyperlinks>
    <hyperlink ref="Q13" r:id="rId1"/>
    <hyperlink ref="N115" r:id="rId2"/>
    <hyperlink ref="O3" location="'個人情報のお取り扱いについて（公開セミナー）'!A1" display="こちら"/>
    <hyperlink ref="M2" r:id="rId3" display="https://www.hj.sanno.ac.jp/cp/public-seminar/"/>
  </hyperlinks>
  <printOptions horizontalCentered="1"/>
  <pageMargins left="0.23622047244094491" right="0.23622047244094491" top="0.27559055118110237" bottom="0.59055118110236227" header="0" footer="0"/>
  <pageSetup paperSize="9" scale="84" fitToHeight="0" orientation="landscape" r:id="rId4"/>
  <headerFooter alignWithMargins="0">
    <oddFooter xml:space="preserve">&amp;R［本学使用欄］ AD：＿＿＿＿＿＿＿＿　　請求区分：＿＿＿＿＿＿＿＿　　ID：＿＿＿＿＿＿＿＿
</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7170" r:id="rId7" name="Check Box 2">
              <controlPr defaultSize="0" autoFill="0" autoLine="0" autoPict="0">
                <anchor moveWithCells="1">
                  <from>
                    <xdr:col>6</xdr:col>
                    <xdr:colOff>9525</xdr:colOff>
                    <xdr:row>1</xdr:row>
                    <xdr:rowOff>200025</xdr:rowOff>
                  </from>
                  <to>
                    <xdr:col>7</xdr:col>
                    <xdr:colOff>19050</xdr:colOff>
                    <xdr:row>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sheetPr>
  <dimension ref="A1:BC101"/>
  <sheetViews>
    <sheetView topLeftCell="AP1" workbookViewId="0">
      <selection activeCell="AW2" sqref="AW2"/>
    </sheetView>
  </sheetViews>
  <sheetFormatPr defaultRowHeight="12" x14ac:dyDescent="0.15"/>
  <cols>
    <col min="1" max="1" width="14.140625" bestFit="1" customWidth="1"/>
    <col min="2" max="2" width="6.42578125" customWidth="1"/>
    <col min="3" max="3" width="7.28515625" bestFit="1" customWidth="1"/>
    <col min="4" max="4" width="10.42578125" bestFit="1" customWidth="1"/>
    <col min="5" max="5" width="7" bestFit="1" customWidth="1"/>
    <col min="6" max="6" width="9.140625" bestFit="1" customWidth="1"/>
    <col min="7" max="7" width="10.140625" bestFit="1" customWidth="1"/>
    <col min="8" max="8" width="15.28515625" customWidth="1"/>
    <col min="9" max="9" width="18.85546875" bestFit="1" customWidth="1"/>
    <col min="10" max="10" width="6.85546875" bestFit="1" customWidth="1"/>
    <col min="11" max="12" width="6.140625" bestFit="1" customWidth="1"/>
    <col min="13" max="17" width="4.7109375" customWidth="1"/>
    <col min="18" max="27" width="8.5703125" customWidth="1"/>
    <col min="28" max="28" width="13.140625" bestFit="1" customWidth="1"/>
    <col min="29" max="29" width="9.140625" bestFit="1" customWidth="1"/>
    <col min="30" max="30" width="7.28515625" bestFit="1" customWidth="1"/>
    <col min="31" max="35" width="9.7109375" customWidth="1"/>
    <col min="36" max="36" width="4.5703125" customWidth="1"/>
    <col min="37" max="37" width="7.28515625" customWidth="1"/>
    <col min="38" max="38" width="5.28515625" customWidth="1"/>
    <col min="39" max="39" width="3.5703125" customWidth="1"/>
    <col min="40" max="40" width="9.85546875" bestFit="1" customWidth="1"/>
    <col min="41" max="41" width="7.28515625" style="13" bestFit="1" customWidth="1"/>
    <col min="42" max="43" width="11.140625" bestFit="1" customWidth="1"/>
    <col min="44" max="44" width="13" bestFit="1" customWidth="1"/>
    <col min="45" max="45" width="11.140625" bestFit="1" customWidth="1"/>
    <col min="46" max="46" width="21" bestFit="1" customWidth="1"/>
    <col min="47" max="47" width="11.85546875" customWidth="1"/>
    <col min="48" max="49" width="21" customWidth="1"/>
    <col min="50" max="50" width="7" bestFit="1" customWidth="1"/>
    <col min="51" max="51" width="11.140625" bestFit="1" customWidth="1"/>
    <col min="52" max="52" width="14.5703125" bestFit="1" customWidth="1"/>
    <col min="53" max="53" width="12.85546875" bestFit="1" customWidth="1"/>
    <col min="54" max="54" width="20.140625" bestFit="1" customWidth="1"/>
    <col min="55" max="56" width="16.85546875" bestFit="1" customWidth="1"/>
  </cols>
  <sheetData>
    <row r="1" spans="1:55" s="4" customFormat="1" ht="165" customHeight="1" x14ac:dyDescent="0.15">
      <c r="A1" s="1" t="s">
        <v>77</v>
      </c>
      <c r="B1" s="1" t="s">
        <v>78</v>
      </c>
      <c r="C1" s="10" t="s">
        <v>79</v>
      </c>
      <c r="D1" s="2" t="s">
        <v>80</v>
      </c>
      <c r="E1" s="2" t="s">
        <v>81</v>
      </c>
      <c r="F1" s="2" t="s">
        <v>82</v>
      </c>
      <c r="G1" s="1" t="s">
        <v>83</v>
      </c>
      <c r="H1" s="1" t="s">
        <v>84</v>
      </c>
      <c r="I1" s="1" t="s">
        <v>85</v>
      </c>
      <c r="J1" s="1" t="s">
        <v>86</v>
      </c>
      <c r="K1" s="1" t="s">
        <v>87</v>
      </c>
      <c r="L1" s="1" t="s">
        <v>88</v>
      </c>
      <c r="M1" s="2" t="s">
        <v>89</v>
      </c>
      <c r="N1" s="2" t="s">
        <v>90</v>
      </c>
      <c r="O1" s="2" t="s">
        <v>91</v>
      </c>
      <c r="P1" s="2" t="s">
        <v>92</v>
      </c>
      <c r="Q1" s="2" t="s">
        <v>93</v>
      </c>
      <c r="R1" s="1" t="s">
        <v>94</v>
      </c>
      <c r="S1" s="1" t="s">
        <v>95</v>
      </c>
      <c r="T1" s="1" t="s">
        <v>96</v>
      </c>
      <c r="U1" s="1" t="s">
        <v>97</v>
      </c>
      <c r="V1" s="1" t="s">
        <v>98</v>
      </c>
      <c r="W1" s="1" t="s">
        <v>99</v>
      </c>
      <c r="X1" s="1" t="s">
        <v>100</v>
      </c>
      <c r="Y1" s="1" t="s">
        <v>101</v>
      </c>
      <c r="Z1" s="1" t="s">
        <v>102</v>
      </c>
      <c r="AA1" s="1" t="s">
        <v>103</v>
      </c>
      <c r="AB1" s="3" t="s">
        <v>104</v>
      </c>
      <c r="AC1" s="3" t="s">
        <v>105</v>
      </c>
      <c r="AD1" s="1" t="s">
        <v>106</v>
      </c>
      <c r="AE1" s="1" t="s">
        <v>107</v>
      </c>
      <c r="AF1" s="1" t="s">
        <v>108</v>
      </c>
      <c r="AG1" s="1" t="s">
        <v>303</v>
      </c>
      <c r="AH1" s="1" t="s">
        <v>304</v>
      </c>
      <c r="AI1" s="1" t="s">
        <v>305</v>
      </c>
      <c r="AJ1" s="1" t="s">
        <v>109</v>
      </c>
      <c r="AK1" s="1" t="s">
        <v>110</v>
      </c>
      <c r="AL1" s="1" t="s">
        <v>111</v>
      </c>
      <c r="AM1" s="1" t="s">
        <v>112</v>
      </c>
      <c r="AN1" s="3" t="s">
        <v>113</v>
      </c>
      <c r="AO1" s="11" t="s">
        <v>114</v>
      </c>
      <c r="AP1" s="3" t="s">
        <v>115</v>
      </c>
      <c r="AQ1" s="1" t="s">
        <v>116</v>
      </c>
      <c r="AR1" s="1" t="s">
        <v>117</v>
      </c>
      <c r="AS1" s="1" t="s">
        <v>118</v>
      </c>
      <c r="AT1" s="1" t="s">
        <v>119</v>
      </c>
      <c r="AU1" s="1" t="s">
        <v>306</v>
      </c>
      <c r="AV1" s="1" t="s">
        <v>309</v>
      </c>
      <c r="AW1" s="1" t="s">
        <v>307</v>
      </c>
      <c r="AX1" s="1" t="s">
        <v>3</v>
      </c>
      <c r="AY1" s="1" t="s">
        <v>120</v>
      </c>
      <c r="AZ1" s="1" t="s">
        <v>121</v>
      </c>
      <c r="BA1" s="1" t="s">
        <v>122</v>
      </c>
      <c r="BB1" s="1" t="s">
        <v>123</v>
      </c>
      <c r="BC1" s="1" t="s">
        <v>124</v>
      </c>
    </row>
    <row r="2" spans="1:55" x14ac:dyDescent="0.15">
      <c r="A2" s="5" t="str">
        <f t="shared" ref="A2:A65" ca="1" si="0">IF($AN2="","",TEXT(NOW(),"YYMMDDHHMMSS"))</f>
        <v/>
      </c>
      <c r="B2" s="6"/>
      <c r="C2" s="7" t="str">
        <f>IF($AN2="","",参加申込書!$K$5)</f>
        <v/>
      </c>
      <c r="D2" s="7" t="str">
        <f>IF($AN2="","",'参加申込書(直接入力用)'!$G$4)</f>
        <v/>
      </c>
      <c r="E2" s="7" t="str">
        <f>IF($AN2="","",'参加申込書(直接入力用)'!$I$9)</f>
        <v/>
      </c>
      <c r="F2" s="7" t="str">
        <f>IF($AN2="","",'参加申込書(直接入力用)'!$K$9)</f>
        <v/>
      </c>
      <c r="G2" s="7" t="str">
        <f>IF($AN2="","",IF(参加申込書!$Q$5="","",参加申込書!$Q$5))</f>
        <v/>
      </c>
      <c r="H2" s="7" t="str">
        <f>IF($AN2="","",IF(参加申込書!$Q$7="","",参加申込書!$Q$7))</f>
        <v/>
      </c>
      <c r="I2" s="7" t="str">
        <f>IF($AN2="","",IF(参加申込書!$Q$6="","",参加申込書!$Q$6))</f>
        <v/>
      </c>
      <c r="J2" s="7" t="str">
        <f>IF($AN2="","",IF(参加申込書!$Q$8="","",参加申込書!$Q$8))</f>
        <v/>
      </c>
      <c r="K2" s="7" t="str">
        <f>IF($AN2="","",IF(参加申込書!$K$8="","",参加申込書!$K$8))</f>
        <v/>
      </c>
      <c r="L2" s="7" t="str">
        <f>IF($AN2="","",IF(参加申込書!$K$9="","",参加申込書!$K$9))</f>
        <v/>
      </c>
      <c r="M2" s="7"/>
      <c r="N2" s="7"/>
      <c r="O2" s="7"/>
      <c r="P2" s="7"/>
      <c r="Q2" s="7"/>
      <c r="R2" s="7"/>
      <c r="S2" s="7"/>
      <c r="T2" s="7"/>
      <c r="U2" s="7"/>
      <c r="V2" s="7"/>
      <c r="W2" s="7"/>
      <c r="X2" s="7"/>
      <c r="Y2" s="7"/>
      <c r="Z2" s="7"/>
      <c r="AA2" s="7"/>
      <c r="AB2" s="7"/>
      <c r="AC2" s="7"/>
      <c r="AD2" s="7" t="str">
        <f>IF($AN2="","",IF(CONCATENATE(参加申込書!$K$10,参加申込書!$K$11)="","",CONCATENATE(参加申込書!$K$10,参加申込書!$K$11)))</f>
        <v/>
      </c>
      <c r="AE2" s="7"/>
      <c r="AF2" s="7"/>
      <c r="AG2" s="7"/>
      <c r="AH2" s="7"/>
      <c r="AI2" s="7"/>
      <c r="AJ2" s="7" t="str">
        <f>IF($AN2="","",CONCATENATE(LEFT(AK2,1),"A"))</f>
        <v/>
      </c>
      <c r="AK2" s="7" t="str">
        <f>IF($AN2="","",LEFT(参加申込書!$J14,5))</f>
        <v/>
      </c>
      <c r="AL2" s="7" t="str">
        <f>IF($AN2="","",MID(参加申込書!$J14,7,3))</f>
        <v/>
      </c>
      <c r="AM2" s="7" t="str">
        <f>IF($AN2="","",RIGHT(参加申込書!$J14,1))</f>
        <v/>
      </c>
      <c r="AN2" s="8" t="str">
        <f>IF(参加申込書!$L14=0,"",参加申込書!$L14)</f>
        <v/>
      </c>
      <c r="AO2" s="12" t="str">
        <f>IF(参加申込書!$N14=0,"",参加申込書!$N14)</f>
        <v/>
      </c>
      <c r="AP2" s="8" t="str">
        <f>IF(参加申込書!$M14=0,"",参加申込書!$M14)</f>
        <v/>
      </c>
      <c r="AQ2" s="8" t="str">
        <f>IF(参加申込書!$O14="","",参加申込書!$O14)</f>
        <v/>
      </c>
      <c r="AR2" s="8" t="str">
        <f>IF(参加申込書!$P14="","",参加申込書!$P14)</f>
        <v/>
      </c>
      <c r="AS2" s="8" t="str">
        <f>IF(参加申込書!$Q14=0,"",参加申込書!$Q14)</f>
        <v/>
      </c>
      <c r="AT2" s="8" t="str">
        <f>IF(参加申込書!$R14=0,"",参加申込書!$R14)</f>
        <v/>
      </c>
      <c r="AU2" s="8"/>
      <c r="AV2" s="8"/>
      <c r="AW2" s="8" t="str">
        <f>IF(参加申込書!$U14=0,"",参加申込書!$U14)</f>
        <v/>
      </c>
      <c r="AX2" s="8" t="str">
        <f>IF($AN2="","",IF(参加申込書!$S14=0,0,参加申込書!$S14))</f>
        <v/>
      </c>
      <c r="AY2" s="8" t="str">
        <f>IF(参加申込書!$T14="","",IF(参加申込書!$T14="男",1,2))</f>
        <v/>
      </c>
      <c r="AZ2" s="7"/>
      <c r="BA2" s="7"/>
      <c r="BB2" s="8"/>
      <c r="BC2" s="9" t="str">
        <f t="shared" ref="BC2:BC65" ca="1" si="1">IF($AN2="","",NOW())</f>
        <v/>
      </c>
    </row>
    <row r="3" spans="1:55" x14ac:dyDescent="0.15">
      <c r="A3" s="5" t="str">
        <f t="shared" ca="1" si="0"/>
        <v/>
      </c>
      <c r="B3" s="6"/>
      <c r="C3" s="7" t="str">
        <f>IF($AN3="","",参加申込書!$K$5)</f>
        <v/>
      </c>
      <c r="D3" s="7" t="str">
        <f>IF($AN3="","",'参加申込書(直接入力用)'!$G$4)</f>
        <v/>
      </c>
      <c r="E3" s="7" t="str">
        <f>IF($AN3="","",'参加申込書(直接入力用)'!$I$9)</f>
        <v/>
      </c>
      <c r="F3" s="7" t="str">
        <f>IF($AN3="","",'参加申込書(直接入力用)'!$K$9)</f>
        <v/>
      </c>
      <c r="G3" s="7" t="str">
        <f>IF($AN3="","",IF(参加申込書!$Q$5="","",参加申込書!$Q$5))</f>
        <v/>
      </c>
      <c r="H3" s="7" t="str">
        <f>IF($AN3="","",IF(参加申込書!$Q$7="","",参加申込書!$Q$7))</f>
        <v/>
      </c>
      <c r="I3" s="7" t="str">
        <f>IF($AN3="","",IF(参加申込書!$Q$6="","",参加申込書!$Q$6))</f>
        <v/>
      </c>
      <c r="J3" s="7" t="str">
        <f>IF($AN3="","",IF(参加申込書!$Q$8="","",参加申込書!$Q$8))</f>
        <v/>
      </c>
      <c r="K3" s="7" t="str">
        <f>IF($AN3="","",IF(参加申込書!$K$8="","",参加申込書!$K$8))</f>
        <v/>
      </c>
      <c r="L3" s="7" t="str">
        <f>IF($AN3="","",IF(参加申込書!$K$9="","",参加申込書!$K$9))</f>
        <v/>
      </c>
      <c r="M3" s="7"/>
      <c r="N3" s="7"/>
      <c r="O3" s="7"/>
      <c r="P3" s="7"/>
      <c r="Q3" s="7"/>
      <c r="R3" s="7"/>
      <c r="S3" s="7"/>
      <c r="T3" s="7"/>
      <c r="U3" s="7"/>
      <c r="V3" s="7"/>
      <c r="W3" s="7"/>
      <c r="X3" s="7"/>
      <c r="Y3" s="7"/>
      <c r="Z3" s="7"/>
      <c r="AA3" s="7"/>
      <c r="AB3" s="7"/>
      <c r="AC3" s="7"/>
      <c r="AD3" s="7" t="str">
        <f>IF($AN3="","",IF(CONCATENATE(参加申込書!$K$10,参加申込書!$K$11)="","",CONCATENATE(参加申込書!$K$10,参加申込書!$K$11)))</f>
        <v/>
      </c>
      <c r="AE3" s="7"/>
      <c r="AF3" s="7"/>
      <c r="AG3" s="7"/>
      <c r="AH3" s="7"/>
      <c r="AI3" s="7"/>
      <c r="AJ3" s="7" t="str">
        <f t="shared" ref="AJ3:AJ10" si="2">IF($AN3="","",CONCATENATE(LEFT(AK3,1),"A"))</f>
        <v/>
      </c>
      <c r="AK3" s="7" t="str">
        <f>IF($AN3="","",LEFT(参加申込書!$J15,5))</f>
        <v/>
      </c>
      <c r="AL3" s="7" t="str">
        <f>IF($AN3="","",MID(参加申込書!$J15,7,3))</f>
        <v/>
      </c>
      <c r="AM3" s="7" t="str">
        <f>IF($AN3="","",RIGHT(参加申込書!$J15,1))</f>
        <v/>
      </c>
      <c r="AN3" s="8" t="str">
        <f>IF(参加申込書!$L15=0,"",参加申込書!$L15)</f>
        <v/>
      </c>
      <c r="AO3" s="12" t="str">
        <f>IF(参加申込書!$N15=0,"",参加申込書!$N15)</f>
        <v/>
      </c>
      <c r="AP3" s="8" t="str">
        <f>IF(参加申込書!$M15=0,"",参加申込書!$M15)</f>
        <v/>
      </c>
      <c r="AQ3" s="8" t="str">
        <f>IF(参加申込書!$O15="","",参加申込書!$O15)</f>
        <v/>
      </c>
      <c r="AR3" s="8" t="str">
        <f>IF(参加申込書!$P15="","",参加申込書!$P15)</f>
        <v/>
      </c>
      <c r="AS3" s="8" t="str">
        <f>IF(参加申込書!$Q15=0,"",参加申込書!$Q15)</f>
        <v/>
      </c>
      <c r="AT3" s="8" t="str">
        <f>IF(参加申込書!$R15=0,"",参加申込書!$R15)</f>
        <v/>
      </c>
      <c r="AU3" s="8"/>
      <c r="AV3" s="8"/>
      <c r="AW3" s="8" t="str">
        <f>IF(参加申込書!$U15=0,"",参加申込書!$U15)</f>
        <v/>
      </c>
      <c r="AX3" s="8" t="str">
        <f>IF($AN3="","",IF(参加申込書!$S15=0,0,参加申込書!$S15))</f>
        <v/>
      </c>
      <c r="AY3" s="8" t="str">
        <f>IF(参加申込書!$T15="","",IF(参加申込書!$T15="男",1,2))</f>
        <v/>
      </c>
      <c r="AZ3" s="7"/>
      <c r="BA3" s="7"/>
      <c r="BB3" s="8"/>
      <c r="BC3" s="9" t="str">
        <f t="shared" ca="1" si="1"/>
        <v/>
      </c>
    </row>
    <row r="4" spans="1:55" x14ac:dyDescent="0.15">
      <c r="A4" s="5" t="str">
        <f t="shared" ca="1" si="0"/>
        <v/>
      </c>
      <c r="B4" s="6"/>
      <c r="C4" s="7" t="str">
        <f>IF($AN4="","",参加申込書!$K$5)</f>
        <v/>
      </c>
      <c r="D4" s="7" t="str">
        <f>IF($AN4="","",'参加申込書(直接入力用)'!$G$4)</f>
        <v/>
      </c>
      <c r="E4" s="7" t="str">
        <f>IF($AN4="","",'参加申込書(直接入力用)'!$I$9)</f>
        <v/>
      </c>
      <c r="F4" s="7" t="str">
        <f>IF($AN4="","",'参加申込書(直接入力用)'!$K$9)</f>
        <v/>
      </c>
      <c r="G4" s="7" t="str">
        <f>IF($AN4="","",IF(参加申込書!$Q$5="","",参加申込書!$Q$5))</f>
        <v/>
      </c>
      <c r="H4" s="7" t="str">
        <f>IF($AN4="","",IF(参加申込書!$Q$7="","",参加申込書!$Q$7))</f>
        <v/>
      </c>
      <c r="I4" s="7" t="str">
        <f>IF($AN4="","",IF(参加申込書!$Q$6="","",参加申込書!$Q$6))</f>
        <v/>
      </c>
      <c r="J4" s="7" t="str">
        <f>IF($AN4="","",IF(参加申込書!$Q$8="","",参加申込書!$Q$8))</f>
        <v/>
      </c>
      <c r="K4" s="7" t="str">
        <f>IF($AN4="","",IF(参加申込書!$K$8="","",参加申込書!$K$8))</f>
        <v/>
      </c>
      <c r="L4" s="7" t="str">
        <f>IF($AN4="","",IF(参加申込書!$K$9="","",参加申込書!$K$9))</f>
        <v/>
      </c>
      <c r="M4" s="7"/>
      <c r="N4" s="7"/>
      <c r="O4" s="7"/>
      <c r="P4" s="7"/>
      <c r="Q4" s="7"/>
      <c r="R4" s="7"/>
      <c r="S4" s="7"/>
      <c r="T4" s="7"/>
      <c r="U4" s="7"/>
      <c r="V4" s="7"/>
      <c r="W4" s="7"/>
      <c r="X4" s="7"/>
      <c r="Y4" s="7"/>
      <c r="Z4" s="7"/>
      <c r="AA4" s="7"/>
      <c r="AB4" s="7"/>
      <c r="AC4" s="7"/>
      <c r="AD4" s="7" t="str">
        <f>IF($AN4="","",IF(CONCATENATE(参加申込書!$K$10,参加申込書!$K$11)="","",CONCATENATE(参加申込書!$K$10,参加申込書!$K$11)))</f>
        <v/>
      </c>
      <c r="AE4" s="7"/>
      <c r="AF4" s="7"/>
      <c r="AG4" s="7"/>
      <c r="AH4" s="7"/>
      <c r="AI4" s="7"/>
      <c r="AJ4" s="7" t="str">
        <f t="shared" si="2"/>
        <v/>
      </c>
      <c r="AK4" s="7" t="str">
        <f>IF($AN4="","",LEFT(参加申込書!$J16,5))</f>
        <v/>
      </c>
      <c r="AL4" s="7" t="str">
        <f>IF($AN4="","",MID(参加申込書!$J16,7,3))</f>
        <v/>
      </c>
      <c r="AM4" s="7" t="str">
        <f>IF($AN4="","",RIGHT(参加申込書!$J16,1))</f>
        <v/>
      </c>
      <c r="AN4" s="8" t="str">
        <f>IF(参加申込書!$L16=0,"",参加申込書!$L16)</f>
        <v/>
      </c>
      <c r="AO4" s="12" t="str">
        <f>IF(参加申込書!$N16=0,"",参加申込書!$N16)</f>
        <v/>
      </c>
      <c r="AP4" s="8" t="str">
        <f>IF(参加申込書!$M16=0,"",参加申込書!$M16)</f>
        <v/>
      </c>
      <c r="AQ4" s="8" t="str">
        <f>IF(参加申込書!$O16="","",参加申込書!$O16)</f>
        <v/>
      </c>
      <c r="AR4" s="8" t="str">
        <f>IF(参加申込書!$P16="","",参加申込書!$P16)</f>
        <v/>
      </c>
      <c r="AS4" s="8" t="str">
        <f>IF(参加申込書!$Q16=0,"",参加申込書!$Q16)</f>
        <v/>
      </c>
      <c r="AT4" s="8" t="str">
        <f>IF(参加申込書!$R16=0,"",参加申込書!$R16)</f>
        <v/>
      </c>
      <c r="AU4" s="8"/>
      <c r="AV4" s="8"/>
      <c r="AW4" s="8" t="str">
        <f>IF(参加申込書!$U16=0,"",参加申込書!$U16)</f>
        <v/>
      </c>
      <c r="AX4" s="8" t="str">
        <f>IF($AN4="","",IF(参加申込書!$S16=0,0,参加申込書!$S16))</f>
        <v/>
      </c>
      <c r="AY4" s="8" t="str">
        <f>IF(参加申込書!$T16="","",IF(参加申込書!$T16="男",1,2))</f>
        <v/>
      </c>
      <c r="AZ4" s="7"/>
      <c r="BA4" s="7"/>
      <c r="BB4" s="8"/>
      <c r="BC4" s="9" t="str">
        <f t="shared" ca="1" si="1"/>
        <v/>
      </c>
    </row>
    <row r="5" spans="1:55" x14ac:dyDescent="0.15">
      <c r="A5" s="5" t="str">
        <f t="shared" ca="1" si="0"/>
        <v/>
      </c>
      <c r="B5" s="6"/>
      <c r="C5" s="7" t="str">
        <f>IF($AN5="","",参加申込書!$K$5)</f>
        <v/>
      </c>
      <c r="D5" s="7" t="str">
        <f>IF($AN5="","",'参加申込書(直接入力用)'!$G$4)</f>
        <v/>
      </c>
      <c r="E5" s="7" t="str">
        <f>IF($AN5="","",'参加申込書(直接入力用)'!$I$9)</f>
        <v/>
      </c>
      <c r="F5" s="7" t="str">
        <f>IF($AN5="","",'参加申込書(直接入力用)'!$K$9)</f>
        <v/>
      </c>
      <c r="G5" s="7" t="str">
        <f>IF($AN5="","",IF(参加申込書!$Q$5="","",参加申込書!$Q$5))</f>
        <v/>
      </c>
      <c r="H5" s="7" t="str">
        <f>IF($AN5="","",IF(参加申込書!$Q$7="","",参加申込書!$Q$7))</f>
        <v/>
      </c>
      <c r="I5" s="7" t="str">
        <f>IF($AN5="","",IF(参加申込書!$Q$6="","",参加申込書!$Q$6))</f>
        <v/>
      </c>
      <c r="J5" s="7" t="str">
        <f>IF($AN5="","",IF(参加申込書!$Q$8="","",参加申込書!$Q$8))</f>
        <v/>
      </c>
      <c r="K5" s="7" t="str">
        <f>IF($AN5="","",IF(参加申込書!$K$8="","",参加申込書!$K$8))</f>
        <v/>
      </c>
      <c r="L5" s="7" t="str">
        <f>IF($AN5="","",IF(参加申込書!$K$9="","",参加申込書!$K$9))</f>
        <v/>
      </c>
      <c r="M5" s="7"/>
      <c r="N5" s="7"/>
      <c r="O5" s="7"/>
      <c r="P5" s="7"/>
      <c r="Q5" s="7"/>
      <c r="R5" s="7"/>
      <c r="S5" s="7"/>
      <c r="T5" s="7"/>
      <c r="U5" s="7"/>
      <c r="V5" s="7"/>
      <c r="W5" s="7"/>
      <c r="X5" s="7"/>
      <c r="Y5" s="7"/>
      <c r="Z5" s="7"/>
      <c r="AA5" s="7"/>
      <c r="AB5" s="7"/>
      <c r="AC5" s="7"/>
      <c r="AD5" s="7" t="str">
        <f>IF($AN5="","",IF(CONCATENATE(参加申込書!$K$10,参加申込書!$K$11)="","",CONCATENATE(参加申込書!$K$10,参加申込書!$K$11)))</f>
        <v/>
      </c>
      <c r="AE5" s="7"/>
      <c r="AF5" s="7"/>
      <c r="AG5" s="7"/>
      <c r="AH5" s="7"/>
      <c r="AI5" s="7"/>
      <c r="AJ5" s="7" t="str">
        <f t="shared" si="2"/>
        <v/>
      </c>
      <c r="AK5" s="7" t="str">
        <f>IF($AN5="","",LEFT(参加申込書!$J17,5))</f>
        <v/>
      </c>
      <c r="AL5" s="7" t="str">
        <f>IF($AN5="","",MID(参加申込書!$J17,7,3))</f>
        <v/>
      </c>
      <c r="AM5" s="7" t="str">
        <f>IF($AN5="","",RIGHT(参加申込書!$J17,1))</f>
        <v/>
      </c>
      <c r="AN5" s="8" t="str">
        <f>IF(参加申込書!$L17=0,"",参加申込書!$L17)</f>
        <v/>
      </c>
      <c r="AO5" s="12" t="str">
        <f>IF(参加申込書!$N17=0,"",参加申込書!$N17)</f>
        <v/>
      </c>
      <c r="AP5" s="8" t="str">
        <f>IF(参加申込書!$M17=0,"",参加申込書!$M17)</f>
        <v/>
      </c>
      <c r="AQ5" s="8" t="str">
        <f>IF(参加申込書!$O17="","",参加申込書!$O17)</f>
        <v/>
      </c>
      <c r="AR5" s="8" t="str">
        <f>IF(参加申込書!$P17="","",参加申込書!$P17)</f>
        <v/>
      </c>
      <c r="AS5" s="8" t="str">
        <f>IF(参加申込書!$Q17=0,"",参加申込書!$Q17)</f>
        <v/>
      </c>
      <c r="AT5" s="8" t="str">
        <f>IF(参加申込書!$R17=0,"",参加申込書!$R17)</f>
        <v/>
      </c>
      <c r="AU5" s="8"/>
      <c r="AV5" s="8"/>
      <c r="AW5" s="8" t="str">
        <f>IF(参加申込書!$U17=0,"",参加申込書!$U17)</f>
        <v/>
      </c>
      <c r="AX5" s="8" t="str">
        <f>IF($AN5="","",IF(参加申込書!$S17=0,0,参加申込書!$S17))</f>
        <v/>
      </c>
      <c r="AY5" s="8" t="str">
        <f>IF(参加申込書!$T17="","",IF(参加申込書!$T17="男",1,2))</f>
        <v/>
      </c>
      <c r="AZ5" s="7"/>
      <c r="BA5" s="7"/>
      <c r="BB5" s="8"/>
      <c r="BC5" s="9" t="str">
        <f t="shared" ca="1" si="1"/>
        <v/>
      </c>
    </row>
    <row r="6" spans="1:55" x14ac:dyDescent="0.15">
      <c r="A6" s="5" t="str">
        <f t="shared" ca="1" si="0"/>
        <v/>
      </c>
      <c r="B6" s="6"/>
      <c r="C6" s="7" t="str">
        <f>IF($AN6="","",参加申込書!$K$5)</f>
        <v/>
      </c>
      <c r="D6" s="7" t="str">
        <f>IF($AN6="","",'参加申込書(直接入力用)'!$G$4)</f>
        <v/>
      </c>
      <c r="E6" s="7" t="str">
        <f>IF($AN6="","",'参加申込書(直接入力用)'!$I$9)</f>
        <v/>
      </c>
      <c r="F6" s="7" t="str">
        <f>IF($AN6="","",'参加申込書(直接入力用)'!$K$9)</f>
        <v/>
      </c>
      <c r="G6" s="7" t="str">
        <f>IF($AN6="","",IF(参加申込書!$Q$5="","",参加申込書!$Q$5))</f>
        <v/>
      </c>
      <c r="H6" s="7" t="str">
        <f>IF($AN6="","",IF(参加申込書!$Q$7="","",参加申込書!$Q$7))</f>
        <v/>
      </c>
      <c r="I6" s="7" t="str">
        <f>IF($AN6="","",IF(参加申込書!$Q$6="","",参加申込書!$Q$6))</f>
        <v/>
      </c>
      <c r="J6" s="7" t="str">
        <f>IF($AN6="","",IF(参加申込書!$Q$8="","",参加申込書!$Q$8))</f>
        <v/>
      </c>
      <c r="K6" s="7" t="str">
        <f>IF($AN6="","",IF(参加申込書!$K$8="","",参加申込書!$K$8))</f>
        <v/>
      </c>
      <c r="L6" s="7" t="str">
        <f>IF($AN6="","",IF(参加申込書!$K$9="","",参加申込書!$K$9))</f>
        <v/>
      </c>
      <c r="M6" s="7"/>
      <c r="N6" s="7"/>
      <c r="O6" s="7"/>
      <c r="P6" s="7"/>
      <c r="Q6" s="7"/>
      <c r="R6" s="7"/>
      <c r="S6" s="7"/>
      <c r="T6" s="7"/>
      <c r="U6" s="7"/>
      <c r="V6" s="7"/>
      <c r="W6" s="7"/>
      <c r="X6" s="7"/>
      <c r="Y6" s="7"/>
      <c r="Z6" s="7"/>
      <c r="AA6" s="7"/>
      <c r="AB6" s="7"/>
      <c r="AC6" s="7"/>
      <c r="AD6" s="7" t="str">
        <f>IF($AN6="","",IF(CONCATENATE(参加申込書!$K$10,参加申込書!$K$11)="","",CONCATENATE(参加申込書!$K$10,参加申込書!$K$11)))</f>
        <v/>
      </c>
      <c r="AE6" s="7"/>
      <c r="AF6" s="7"/>
      <c r="AG6" s="7"/>
      <c r="AH6" s="7"/>
      <c r="AI6" s="7"/>
      <c r="AJ6" s="7" t="str">
        <f t="shared" si="2"/>
        <v/>
      </c>
      <c r="AK6" s="7" t="str">
        <f>IF($AN6="","",LEFT(参加申込書!$J18,5))</f>
        <v/>
      </c>
      <c r="AL6" s="7" t="str">
        <f>IF($AN6="","",MID(参加申込書!$J18,7,3))</f>
        <v/>
      </c>
      <c r="AM6" s="7" t="str">
        <f>IF($AN6="","",RIGHT(参加申込書!$J18,1))</f>
        <v/>
      </c>
      <c r="AN6" s="8" t="str">
        <f>IF(参加申込書!$L18=0,"",参加申込書!$L18)</f>
        <v/>
      </c>
      <c r="AO6" s="12" t="str">
        <f>IF(参加申込書!$N18=0,"",参加申込書!$N18)</f>
        <v/>
      </c>
      <c r="AP6" s="8" t="str">
        <f>IF(参加申込書!$M18=0,"",参加申込書!$M18)</f>
        <v/>
      </c>
      <c r="AQ6" s="8" t="str">
        <f>IF(参加申込書!$O18="","",参加申込書!$O18)</f>
        <v/>
      </c>
      <c r="AR6" s="8" t="str">
        <f>IF(参加申込書!$P18="","",参加申込書!$P18)</f>
        <v/>
      </c>
      <c r="AS6" s="8" t="str">
        <f>IF(参加申込書!$Q18=0,"",参加申込書!$Q18)</f>
        <v/>
      </c>
      <c r="AT6" s="8" t="str">
        <f>IF(参加申込書!$R18=0,"",参加申込書!$R18)</f>
        <v/>
      </c>
      <c r="AU6" s="8"/>
      <c r="AV6" s="8"/>
      <c r="AW6" s="8" t="str">
        <f>IF(参加申込書!$U18=0,"",参加申込書!$U18)</f>
        <v/>
      </c>
      <c r="AX6" s="8" t="str">
        <f>IF($AN6="","",IF(参加申込書!$S18=0,0,参加申込書!$S18))</f>
        <v/>
      </c>
      <c r="AY6" s="8" t="str">
        <f>IF(参加申込書!$T18="","",IF(参加申込書!$T18="男",1,2))</f>
        <v/>
      </c>
      <c r="AZ6" s="7"/>
      <c r="BA6" s="7"/>
      <c r="BB6" s="8"/>
      <c r="BC6" s="9" t="str">
        <f t="shared" ca="1" si="1"/>
        <v/>
      </c>
    </row>
    <row r="7" spans="1:55" x14ac:dyDescent="0.15">
      <c r="A7" s="5" t="str">
        <f t="shared" ca="1" si="0"/>
        <v/>
      </c>
      <c r="B7" s="6"/>
      <c r="C7" s="7" t="str">
        <f>IF($AN7="","",参加申込書!$K$5)</f>
        <v/>
      </c>
      <c r="D7" s="7" t="str">
        <f>IF($AN7="","",'参加申込書(直接入力用)'!$G$4)</f>
        <v/>
      </c>
      <c r="E7" s="7" t="str">
        <f>IF($AN7="","",'参加申込書(直接入力用)'!$I$9)</f>
        <v/>
      </c>
      <c r="F7" s="7" t="str">
        <f>IF($AN7="","",'参加申込書(直接入力用)'!$K$9)</f>
        <v/>
      </c>
      <c r="G7" s="7" t="str">
        <f>IF($AN7="","",IF(参加申込書!$Q$5="","",参加申込書!$Q$5))</f>
        <v/>
      </c>
      <c r="H7" s="7" t="str">
        <f>IF($AN7="","",IF(参加申込書!$Q$7="","",参加申込書!$Q$7))</f>
        <v/>
      </c>
      <c r="I7" s="7" t="str">
        <f>IF($AN7="","",IF(参加申込書!$Q$6="","",参加申込書!$Q$6))</f>
        <v/>
      </c>
      <c r="J7" s="7" t="str">
        <f>IF($AN7="","",IF(参加申込書!$Q$8="","",参加申込書!$Q$8))</f>
        <v/>
      </c>
      <c r="K7" s="7" t="str">
        <f>IF($AN7="","",IF(参加申込書!$K$8="","",参加申込書!$K$8))</f>
        <v/>
      </c>
      <c r="L7" s="7" t="str">
        <f>IF($AN7="","",IF(参加申込書!$K$9="","",参加申込書!$K$9))</f>
        <v/>
      </c>
      <c r="M7" s="7"/>
      <c r="N7" s="7"/>
      <c r="O7" s="7"/>
      <c r="P7" s="7"/>
      <c r="Q7" s="7"/>
      <c r="R7" s="7"/>
      <c r="S7" s="7"/>
      <c r="T7" s="7"/>
      <c r="U7" s="7"/>
      <c r="V7" s="7"/>
      <c r="W7" s="7"/>
      <c r="X7" s="7"/>
      <c r="Y7" s="7"/>
      <c r="Z7" s="7"/>
      <c r="AA7" s="7"/>
      <c r="AB7" s="7"/>
      <c r="AC7" s="7"/>
      <c r="AD7" s="7" t="str">
        <f>IF($AN7="","",IF(CONCATENATE(参加申込書!$K$10,参加申込書!$K$11)="","",CONCATENATE(参加申込書!$K$10,参加申込書!$K$11)))</f>
        <v/>
      </c>
      <c r="AE7" s="7"/>
      <c r="AF7" s="7"/>
      <c r="AG7" s="7"/>
      <c r="AH7" s="7"/>
      <c r="AI7" s="7"/>
      <c r="AJ7" s="7" t="str">
        <f t="shared" si="2"/>
        <v/>
      </c>
      <c r="AK7" s="7" t="str">
        <f>IF($AN7="","",LEFT(参加申込書!$J19,5))</f>
        <v/>
      </c>
      <c r="AL7" s="7" t="str">
        <f>IF($AN7="","",MID(参加申込書!$J19,7,3))</f>
        <v/>
      </c>
      <c r="AM7" s="7" t="str">
        <f>IF($AN7="","",RIGHT(参加申込書!$J19,1))</f>
        <v/>
      </c>
      <c r="AN7" s="8" t="str">
        <f>IF(参加申込書!$L19=0,"",参加申込書!$L19)</f>
        <v/>
      </c>
      <c r="AO7" s="12" t="str">
        <f>IF(参加申込書!$N19=0,"",参加申込書!$N19)</f>
        <v/>
      </c>
      <c r="AP7" s="8" t="str">
        <f>IF(参加申込書!$M19=0,"",参加申込書!$M19)</f>
        <v/>
      </c>
      <c r="AQ7" s="8" t="str">
        <f>IF(参加申込書!$O19="","",参加申込書!$O19)</f>
        <v/>
      </c>
      <c r="AR7" s="8" t="str">
        <f>IF(参加申込書!$P19="","",参加申込書!$P19)</f>
        <v/>
      </c>
      <c r="AS7" s="8" t="str">
        <f>IF(参加申込書!$Q19=0,"",参加申込書!$Q19)</f>
        <v/>
      </c>
      <c r="AT7" s="8" t="str">
        <f>IF(参加申込書!$R19=0,"",参加申込書!$R19)</f>
        <v/>
      </c>
      <c r="AU7" s="8"/>
      <c r="AV7" s="8"/>
      <c r="AW7" s="8" t="str">
        <f>IF(参加申込書!$U19=0,"",参加申込書!$U19)</f>
        <v/>
      </c>
      <c r="AX7" s="8" t="str">
        <f>IF($AN7="","",IF(参加申込書!$S19=0,0,参加申込書!$S19))</f>
        <v/>
      </c>
      <c r="AY7" s="8" t="str">
        <f>IF(参加申込書!$T19="","",IF(参加申込書!$T19="男",1,2))</f>
        <v/>
      </c>
      <c r="AZ7" s="7"/>
      <c r="BA7" s="7"/>
      <c r="BB7" s="8"/>
      <c r="BC7" s="9" t="str">
        <f t="shared" ca="1" si="1"/>
        <v/>
      </c>
    </row>
    <row r="8" spans="1:55" x14ac:dyDescent="0.15">
      <c r="A8" s="5" t="str">
        <f t="shared" ca="1" si="0"/>
        <v/>
      </c>
      <c r="B8" s="6"/>
      <c r="C8" s="7" t="str">
        <f>IF($AN8="","",参加申込書!$K$5)</f>
        <v/>
      </c>
      <c r="D8" s="7" t="str">
        <f>IF($AN8="","",'参加申込書(直接入力用)'!$G$4)</f>
        <v/>
      </c>
      <c r="E8" s="7" t="str">
        <f>IF($AN8="","",'参加申込書(直接入力用)'!$I$9)</f>
        <v/>
      </c>
      <c r="F8" s="7" t="str">
        <f>IF($AN8="","",'参加申込書(直接入力用)'!$K$9)</f>
        <v/>
      </c>
      <c r="G8" s="7" t="str">
        <f>IF($AN8="","",IF(参加申込書!$Q$5="","",参加申込書!$Q$5))</f>
        <v/>
      </c>
      <c r="H8" s="7" t="str">
        <f>IF($AN8="","",IF(参加申込書!$Q$7="","",参加申込書!$Q$7))</f>
        <v/>
      </c>
      <c r="I8" s="7" t="str">
        <f>IF($AN8="","",IF(参加申込書!$Q$6="","",参加申込書!$Q$6))</f>
        <v/>
      </c>
      <c r="J8" s="7" t="str">
        <f>IF($AN8="","",IF(参加申込書!$Q$8="","",参加申込書!$Q$8))</f>
        <v/>
      </c>
      <c r="K8" s="7" t="str">
        <f>IF($AN8="","",IF(参加申込書!$K$8="","",参加申込書!$K$8))</f>
        <v/>
      </c>
      <c r="L8" s="7" t="str">
        <f>IF($AN8="","",IF(参加申込書!$K$9="","",参加申込書!$K$9))</f>
        <v/>
      </c>
      <c r="M8" s="7"/>
      <c r="N8" s="7"/>
      <c r="O8" s="7"/>
      <c r="P8" s="7"/>
      <c r="Q8" s="7"/>
      <c r="R8" s="7"/>
      <c r="S8" s="7"/>
      <c r="T8" s="7"/>
      <c r="U8" s="7"/>
      <c r="V8" s="7"/>
      <c r="W8" s="7"/>
      <c r="X8" s="7"/>
      <c r="Y8" s="7"/>
      <c r="Z8" s="7"/>
      <c r="AA8" s="7"/>
      <c r="AB8" s="7"/>
      <c r="AC8" s="7"/>
      <c r="AD8" s="7" t="str">
        <f>IF($AN8="","",IF(CONCATENATE(参加申込書!$K$10,参加申込書!$K$11)="","",CONCATENATE(参加申込書!$K$10,参加申込書!$K$11)))</f>
        <v/>
      </c>
      <c r="AE8" s="7"/>
      <c r="AF8" s="7"/>
      <c r="AG8" s="7"/>
      <c r="AH8" s="7"/>
      <c r="AI8" s="7"/>
      <c r="AJ8" s="7" t="str">
        <f t="shared" si="2"/>
        <v/>
      </c>
      <c r="AK8" s="7" t="str">
        <f>IF($AN8="","",LEFT(参加申込書!$J20,5))</f>
        <v/>
      </c>
      <c r="AL8" s="7" t="str">
        <f>IF($AN8="","",MID(参加申込書!$J20,7,3))</f>
        <v/>
      </c>
      <c r="AM8" s="7" t="str">
        <f>IF($AN8="","",RIGHT(参加申込書!$J20,1))</f>
        <v/>
      </c>
      <c r="AN8" s="8" t="str">
        <f>IF(参加申込書!$L20=0,"",参加申込書!$L20)</f>
        <v/>
      </c>
      <c r="AO8" s="12" t="str">
        <f>IF(参加申込書!$N20=0,"",参加申込書!$N20)</f>
        <v/>
      </c>
      <c r="AP8" s="8" t="str">
        <f>IF(参加申込書!$M20=0,"",参加申込書!$M20)</f>
        <v/>
      </c>
      <c r="AQ8" s="8" t="str">
        <f>IF(参加申込書!$O20="","",参加申込書!$O20)</f>
        <v/>
      </c>
      <c r="AR8" s="8" t="str">
        <f>IF(参加申込書!$P20="","",参加申込書!$P20)</f>
        <v/>
      </c>
      <c r="AS8" s="8" t="str">
        <f>IF(参加申込書!$Q20=0,"",参加申込書!$Q20)</f>
        <v/>
      </c>
      <c r="AT8" s="8" t="str">
        <f>IF(参加申込書!$R20=0,"",参加申込書!$R20)</f>
        <v/>
      </c>
      <c r="AU8" s="8"/>
      <c r="AV8" s="8"/>
      <c r="AW8" s="8" t="str">
        <f>IF(参加申込書!$U20=0,"",参加申込書!$U20)</f>
        <v/>
      </c>
      <c r="AX8" s="8" t="str">
        <f>IF($AN8="","",IF(参加申込書!$S20=0,0,参加申込書!$S20))</f>
        <v/>
      </c>
      <c r="AY8" s="8" t="str">
        <f>IF(参加申込書!$T20="","",IF(参加申込書!$T20="男",1,2))</f>
        <v/>
      </c>
      <c r="AZ8" s="7"/>
      <c r="BA8" s="7"/>
      <c r="BB8" s="8"/>
      <c r="BC8" s="9" t="str">
        <f t="shared" ca="1" si="1"/>
        <v/>
      </c>
    </row>
    <row r="9" spans="1:55" x14ac:dyDescent="0.15">
      <c r="A9" s="5" t="str">
        <f t="shared" ca="1" si="0"/>
        <v/>
      </c>
      <c r="B9" s="6"/>
      <c r="C9" s="7" t="str">
        <f>IF($AN9="","",参加申込書!$K$5)</f>
        <v/>
      </c>
      <c r="D9" s="7" t="str">
        <f>IF($AN9="","",'参加申込書(直接入力用)'!$G$4)</f>
        <v/>
      </c>
      <c r="E9" s="7" t="str">
        <f>IF($AN9="","",'参加申込書(直接入力用)'!$I$9)</f>
        <v/>
      </c>
      <c r="F9" s="7" t="str">
        <f>IF($AN9="","",'参加申込書(直接入力用)'!$K$9)</f>
        <v/>
      </c>
      <c r="G9" s="7" t="str">
        <f>IF($AN9="","",IF(参加申込書!$Q$5="","",参加申込書!$Q$5))</f>
        <v/>
      </c>
      <c r="H9" s="7" t="str">
        <f>IF($AN9="","",IF(参加申込書!$Q$7="","",参加申込書!$Q$7))</f>
        <v/>
      </c>
      <c r="I9" s="7" t="str">
        <f>IF($AN9="","",IF(参加申込書!$Q$6="","",参加申込書!$Q$6))</f>
        <v/>
      </c>
      <c r="J9" s="7" t="str">
        <f>IF($AN9="","",IF(参加申込書!$Q$8="","",参加申込書!$Q$8))</f>
        <v/>
      </c>
      <c r="K9" s="7" t="str">
        <f>IF($AN9="","",IF(参加申込書!$K$8="","",参加申込書!$K$8))</f>
        <v/>
      </c>
      <c r="L9" s="7" t="str">
        <f>IF($AN9="","",IF(参加申込書!$K$9="","",参加申込書!$K$9))</f>
        <v/>
      </c>
      <c r="M9" s="7"/>
      <c r="N9" s="7"/>
      <c r="O9" s="7"/>
      <c r="P9" s="7"/>
      <c r="Q9" s="7"/>
      <c r="R9" s="7"/>
      <c r="S9" s="7"/>
      <c r="T9" s="7"/>
      <c r="U9" s="7"/>
      <c r="V9" s="7"/>
      <c r="W9" s="7"/>
      <c r="X9" s="7"/>
      <c r="Y9" s="7"/>
      <c r="Z9" s="7"/>
      <c r="AA9" s="7"/>
      <c r="AB9" s="7"/>
      <c r="AC9" s="7"/>
      <c r="AD9" s="7" t="str">
        <f>IF($AN9="","",IF(CONCATENATE(参加申込書!$K$10,参加申込書!$K$11)="","",CONCATENATE(参加申込書!$K$10,参加申込書!$K$11)))</f>
        <v/>
      </c>
      <c r="AE9" s="7"/>
      <c r="AF9" s="7"/>
      <c r="AG9" s="7"/>
      <c r="AH9" s="7"/>
      <c r="AI9" s="7"/>
      <c r="AJ9" s="7" t="str">
        <f t="shared" si="2"/>
        <v/>
      </c>
      <c r="AK9" s="7" t="str">
        <f>IF($AN9="","",LEFT(参加申込書!$J21,5))</f>
        <v/>
      </c>
      <c r="AL9" s="7" t="str">
        <f>IF($AN9="","",MID(参加申込書!$J21,7,3))</f>
        <v/>
      </c>
      <c r="AM9" s="7" t="str">
        <f>IF($AN9="","",RIGHT(参加申込書!$J21,1))</f>
        <v/>
      </c>
      <c r="AN9" s="8" t="str">
        <f>IF(参加申込書!$L21=0,"",参加申込書!$L21)</f>
        <v/>
      </c>
      <c r="AO9" s="12" t="str">
        <f>IF(参加申込書!$N21=0,"",参加申込書!$N21)</f>
        <v/>
      </c>
      <c r="AP9" s="8" t="str">
        <f>IF(参加申込書!$M21=0,"",参加申込書!$M21)</f>
        <v/>
      </c>
      <c r="AQ9" s="8" t="str">
        <f>IF(参加申込書!$O21="","",参加申込書!$O21)</f>
        <v/>
      </c>
      <c r="AR9" s="8" t="str">
        <f>IF(参加申込書!$P21="","",参加申込書!$P21)</f>
        <v/>
      </c>
      <c r="AS9" s="8" t="str">
        <f>IF(参加申込書!$Q21=0,"",参加申込書!$Q21)</f>
        <v/>
      </c>
      <c r="AT9" s="8" t="str">
        <f>IF(参加申込書!$R21=0,"",参加申込書!$R21)</f>
        <v/>
      </c>
      <c r="AU9" s="8"/>
      <c r="AV9" s="8"/>
      <c r="AW9" s="8" t="str">
        <f>IF(参加申込書!$U21=0,"",参加申込書!$U21)</f>
        <v/>
      </c>
      <c r="AX9" s="8" t="str">
        <f>IF($AN9="","",IF(参加申込書!$S21=0,0,参加申込書!$S21))</f>
        <v/>
      </c>
      <c r="AY9" s="8" t="str">
        <f>IF(参加申込書!$T21="","",IF(参加申込書!$T21="男",1,2))</f>
        <v/>
      </c>
      <c r="AZ9" s="7"/>
      <c r="BA9" s="7"/>
      <c r="BB9" s="8"/>
      <c r="BC9" s="9" t="str">
        <f t="shared" ca="1" si="1"/>
        <v/>
      </c>
    </row>
    <row r="10" spans="1:55" x14ac:dyDescent="0.15">
      <c r="A10" s="5" t="str">
        <f t="shared" ca="1" si="0"/>
        <v/>
      </c>
      <c r="B10" s="6"/>
      <c r="C10" s="7" t="str">
        <f>IF($AN10="","",参加申込書!$K$5)</f>
        <v/>
      </c>
      <c r="D10" s="7" t="str">
        <f>IF($AN10="","",'参加申込書(直接入力用)'!$G$4)</f>
        <v/>
      </c>
      <c r="E10" s="7" t="str">
        <f>IF($AN10="","",'参加申込書(直接入力用)'!$I$9)</f>
        <v/>
      </c>
      <c r="F10" s="7" t="str">
        <f>IF($AN10="","",'参加申込書(直接入力用)'!$K$9)</f>
        <v/>
      </c>
      <c r="G10" s="7" t="str">
        <f>IF($AN10="","",IF(参加申込書!$Q$5="","",参加申込書!$Q$5))</f>
        <v/>
      </c>
      <c r="H10" s="7" t="str">
        <f>IF($AN10="","",IF(参加申込書!$Q$7="","",参加申込書!$Q$7))</f>
        <v/>
      </c>
      <c r="I10" s="7" t="str">
        <f>IF($AN10="","",IF(参加申込書!$Q$6="","",参加申込書!$Q$6))</f>
        <v/>
      </c>
      <c r="J10" s="7" t="str">
        <f>IF($AN10="","",IF(参加申込書!$Q$8="","",参加申込書!$Q$8))</f>
        <v/>
      </c>
      <c r="K10" s="7" t="str">
        <f>IF($AN10="","",IF(参加申込書!$K$8="","",参加申込書!$K$8))</f>
        <v/>
      </c>
      <c r="L10" s="7" t="str">
        <f>IF($AN10="","",IF(参加申込書!$K$9="","",参加申込書!$K$9))</f>
        <v/>
      </c>
      <c r="M10" s="7"/>
      <c r="N10" s="7"/>
      <c r="O10" s="7"/>
      <c r="P10" s="7"/>
      <c r="Q10" s="7"/>
      <c r="R10" s="7"/>
      <c r="S10" s="7"/>
      <c r="T10" s="7"/>
      <c r="U10" s="7"/>
      <c r="V10" s="7"/>
      <c r="W10" s="7"/>
      <c r="X10" s="7"/>
      <c r="Y10" s="7"/>
      <c r="Z10" s="7"/>
      <c r="AA10" s="7"/>
      <c r="AB10" s="7"/>
      <c r="AC10" s="7"/>
      <c r="AD10" s="7" t="str">
        <f>IF($AN10="","",IF(CONCATENATE(参加申込書!$K$10,参加申込書!$K$11)="","",CONCATENATE(参加申込書!$K$10,参加申込書!$K$11)))</f>
        <v/>
      </c>
      <c r="AE10" s="7"/>
      <c r="AF10" s="7"/>
      <c r="AG10" s="7"/>
      <c r="AH10" s="7"/>
      <c r="AI10" s="7"/>
      <c r="AJ10" s="7" t="str">
        <f t="shared" si="2"/>
        <v/>
      </c>
      <c r="AK10" s="7" t="str">
        <f>IF($AN10="","",LEFT(参加申込書!$J22,5))</f>
        <v/>
      </c>
      <c r="AL10" s="7" t="str">
        <f>IF($AN10="","",MID(参加申込書!$J22,7,3))</f>
        <v/>
      </c>
      <c r="AM10" s="7" t="str">
        <f>IF($AN10="","",RIGHT(参加申込書!$J22,1))</f>
        <v/>
      </c>
      <c r="AN10" s="8" t="str">
        <f>IF(参加申込書!$L22=0,"",参加申込書!$L22)</f>
        <v/>
      </c>
      <c r="AO10" s="12" t="str">
        <f>IF(参加申込書!$N22=0,"",参加申込書!$N22)</f>
        <v/>
      </c>
      <c r="AP10" s="8" t="str">
        <f>IF(参加申込書!$M22=0,"",参加申込書!$M22)</f>
        <v/>
      </c>
      <c r="AQ10" s="8" t="str">
        <f>IF(参加申込書!$O22="","",参加申込書!$O22)</f>
        <v/>
      </c>
      <c r="AR10" s="8" t="str">
        <f>IF(参加申込書!$P22="","",参加申込書!$P22)</f>
        <v/>
      </c>
      <c r="AS10" s="8" t="str">
        <f>IF(参加申込書!$Q22=0,"",参加申込書!$Q22)</f>
        <v/>
      </c>
      <c r="AT10" s="8" t="str">
        <f>IF(参加申込書!$R22=0,"",参加申込書!$R22)</f>
        <v/>
      </c>
      <c r="AU10" s="8"/>
      <c r="AV10" s="8"/>
      <c r="AW10" s="8" t="str">
        <f>IF(参加申込書!$U22=0,"",参加申込書!$U22)</f>
        <v/>
      </c>
      <c r="AX10" s="8" t="str">
        <f>IF($AN10="","",IF(参加申込書!$S22=0,0,参加申込書!$S22))</f>
        <v/>
      </c>
      <c r="AY10" s="8" t="str">
        <f>IF(参加申込書!$T22="","",IF(参加申込書!$T22="男",1,2))</f>
        <v/>
      </c>
      <c r="AZ10" s="7"/>
      <c r="BA10" s="7"/>
      <c r="BB10" s="8"/>
      <c r="BC10" s="9" t="str">
        <f t="shared" ca="1" si="1"/>
        <v/>
      </c>
    </row>
    <row r="11" spans="1:55" x14ac:dyDescent="0.15">
      <c r="A11" s="5" t="str">
        <f t="shared" ca="1" si="0"/>
        <v/>
      </c>
      <c r="B11" s="6"/>
      <c r="C11" s="7" t="str">
        <f>IF($AN11="","",参加申込書!$K$5)</f>
        <v/>
      </c>
      <c r="D11" s="7" t="str">
        <f>IF($AN11="","",'参加申込書(直接入力用)'!$G$4)</f>
        <v/>
      </c>
      <c r="E11" s="7" t="str">
        <f>IF($AN11="","",'参加申込書(直接入力用)'!$I$9)</f>
        <v/>
      </c>
      <c r="F11" s="7" t="str">
        <f>IF($AN11="","",'参加申込書(直接入力用)'!$K$9)</f>
        <v/>
      </c>
      <c r="G11" s="7" t="str">
        <f>IF($AN11="","",IF(参加申込書!$Q$5="","",参加申込書!$Q$5))</f>
        <v/>
      </c>
      <c r="H11" s="7" t="str">
        <f>IF($AN11="","",IF(参加申込書!$Q$7="","",参加申込書!$Q$7))</f>
        <v/>
      </c>
      <c r="I11" s="7" t="str">
        <f>IF($AN11="","",IF(参加申込書!$Q$6="","",参加申込書!$Q$6))</f>
        <v/>
      </c>
      <c r="J11" s="7" t="str">
        <f>IF($AN11="","",IF(参加申込書!$Q$8="","",参加申込書!$Q$8))</f>
        <v/>
      </c>
      <c r="K11" s="7" t="str">
        <f>IF($AN11="","",IF(参加申込書!$K$8="","",参加申込書!$K$8))</f>
        <v/>
      </c>
      <c r="L11" s="7" t="str">
        <f>IF($AN11="","",IF(参加申込書!$K$9="","",参加申込書!$K$9))</f>
        <v/>
      </c>
      <c r="M11" s="7"/>
      <c r="N11" s="7"/>
      <c r="O11" s="7"/>
      <c r="P11" s="7"/>
      <c r="Q11" s="7"/>
      <c r="R11" s="7"/>
      <c r="S11" s="7"/>
      <c r="T11" s="7"/>
      <c r="U11" s="7"/>
      <c r="V11" s="7"/>
      <c r="W11" s="7"/>
      <c r="X11" s="7"/>
      <c r="Y11" s="7"/>
      <c r="Z11" s="7"/>
      <c r="AA11" s="7"/>
      <c r="AB11" s="7"/>
      <c r="AC11" s="7"/>
      <c r="AD11" s="7" t="str">
        <f>IF($AN11="","",IF(CONCATENATE(参加申込書!$K$10,参加申込書!$K$11)="","",CONCATENATE(参加申込書!$K$10,参加申込書!$K$11)))</f>
        <v/>
      </c>
      <c r="AE11" s="7"/>
      <c r="AF11" s="7"/>
      <c r="AG11" s="7"/>
      <c r="AH11" s="7"/>
      <c r="AI11" s="7"/>
      <c r="AJ11" s="7" t="str">
        <f t="shared" ref="AJ11:AJ74" si="3">IF($AN11="","",CONCATENATE(LEFT(AK11,1),"A"))</f>
        <v/>
      </c>
      <c r="AK11" s="7" t="str">
        <f>IF($AN11="","",LEFT(参加申込書!$J23,5))</f>
        <v/>
      </c>
      <c r="AL11" s="7" t="str">
        <f>IF($AN11="","",MID(参加申込書!$J23,7,3))</f>
        <v/>
      </c>
      <c r="AM11" s="7" t="str">
        <f>IF($AN11="","",RIGHT(参加申込書!$J23,1))</f>
        <v/>
      </c>
      <c r="AN11" s="8" t="str">
        <f>IF(参加申込書!$L23=0,"",参加申込書!$L23)</f>
        <v/>
      </c>
      <c r="AO11" s="12" t="str">
        <f>IF(参加申込書!$N23=0,"",参加申込書!$N23)</f>
        <v/>
      </c>
      <c r="AP11" s="8" t="str">
        <f>IF(参加申込書!$M23=0,"",参加申込書!$M23)</f>
        <v/>
      </c>
      <c r="AQ11" s="8" t="str">
        <f>IF(参加申込書!$O23="","",参加申込書!$O23)</f>
        <v/>
      </c>
      <c r="AR11" s="8" t="str">
        <f>IF(参加申込書!$P23="","",参加申込書!$P23)</f>
        <v/>
      </c>
      <c r="AS11" s="8" t="str">
        <f>IF(参加申込書!$Q23=0,"",参加申込書!$Q23)</f>
        <v/>
      </c>
      <c r="AT11" s="8" t="str">
        <f>IF(参加申込書!$R23=0,"",参加申込書!$R23)</f>
        <v/>
      </c>
      <c r="AU11" s="8"/>
      <c r="AV11" s="8"/>
      <c r="AW11" s="8" t="str">
        <f>IF(参加申込書!$U23=0,"",参加申込書!$U23)</f>
        <v/>
      </c>
      <c r="AX11" s="8" t="str">
        <f>IF($AN11="","",IF(参加申込書!$S23=0,0,参加申込書!$S23))</f>
        <v/>
      </c>
      <c r="AY11" s="8" t="str">
        <f>IF(参加申込書!$T23="","",IF(参加申込書!$T23="男",1,2))</f>
        <v/>
      </c>
      <c r="AZ11" s="7"/>
      <c r="BA11" s="7"/>
      <c r="BB11" s="8"/>
      <c r="BC11" s="9" t="str">
        <f t="shared" ca="1" si="1"/>
        <v/>
      </c>
    </row>
    <row r="12" spans="1:55" x14ac:dyDescent="0.15">
      <c r="A12" s="5" t="str">
        <f t="shared" ca="1" si="0"/>
        <v/>
      </c>
      <c r="B12" s="6"/>
      <c r="C12" s="7" t="str">
        <f>IF($AN12="","",参加申込書!$K$5)</f>
        <v/>
      </c>
      <c r="D12" s="7" t="str">
        <f>IF($AN12="","",'参加申込書(直接入力用)'!$G$4)</f>
        <v/>
      </c>
      <c r="E12" s="7" t="str">
        <f>IF($AN12="","",'参加申込書(直接入力用)'!$I$9)</f>
        <v/>
      </c>
      <c r="F12" s="7" t="str">
        <f>IF($AN12="","",'参加申込書(直接入力用)'!$K$9)</f>
        <v/>
      </c>
      <c r="G12" s="7" t="str">
        <f>IF($AN12="","",IF(参加申込書!$Q$5="","",参加申込書!$Q$5))</f>
        <v/>
      </c>
      <c r="H12" s="7" t="str">
        <f>IF($AN12="","",IF(参加申込書!$Q$7="","",参加申込書!$Q$7))</f>
        <v/>
      </c>
      <c r="I12" s="7" t="str">
        <f>IF($AN12="","",IF(参加申込書!$Q$6="","",参加申込書!$Q$6))</f>
        <v/>
      </c>
      <c r="J12" s="7" t="str">
        <f>IF($AN12="","",IF(参加申込書!$Q$8="","",参加申込書!$Q$8))</f>
        <v/>
      </c>
      <c r="K12" s="7" t="str">
        <f>IF($AN12="","",IF(参加申込書!$K$8="","",参加申込書!$K$8))</f>
        <v/>
      </c>
      <c r="L12" s="7" t="str">
        <f>IF($AN12="","",IF(参加申込書!$K$9="","",参加申込書!$K$9))</f>
        <v/>
      </c>
      <c r="M12" s="7"/>
      <c r="N12" s="7"/>
      <c r="O12" s="7"/>
      <c r="P12" s="7"/>
      <c r="Q12" s="7"/>
      <c r="R12" s="7"/>
      <c r="S12" s="7"/>
      <c r="T12" s="7"/>
      <c r="U12" s="7"/>
      <c r="V12" s="7"/>
      <c r="W12" s="7"/>
      <c r="X12" s="7"/>
      <c r="Y12" s="7"/>
      <c r="Z12" s="7"/>
      <c r="AA12" s="7"/>
      <c r="AB12" s="7"/>
      <c r="AC12" s="7"/>
      <c r="AD12" s="7" t="str">
        <f>IF($AN12="","",IF(CONCATENATE(参加申込書!$K$10,参加申込書!$K$11)="","",CONCATENATE(参加申込書!$K$10,参加申込書!$K$11)))</f>
        <v/>
      </c>
      <c r="AE12" s="7"/>
      <c r="AF12" s="7"/>
      <c r="AG12" s="7"/>
      <c r="AH12" s="7"/>
      <c r="AI12" s="7"/>
      <c r="AJ12" s="7" t="str">
        <f t="shared" si="3"/>
        <v/>
      </c>
      <c r="AK12" s="7" t="str">
        <f>IF($AN12="","",LEFT(参加申込書!$J24,5))</f>
        <v/>
      </c>
      <c r="AL12" s="7" t="str">
        <f>IF($AN12="","",MID(参加申込書!$J24,7,3))</f>
        <v/>
      </c>
      <c r="AM12" s="7" t="str">
        <f>IF($AN12="","",RIGHT(参加申込書!$J24,1))</f>
        <v/>
      </c>
      <c r="AN12" s="8" t="str">
        <f>IF(参加申込書!$L24=0,"",参加申込書!$L24)</f>
        <v/>
      </c>
      <c r="AO12" s="12" t="str">
        <f>IF(参加申込書!$N24=0,"",参加申込書!$N24)</f>
        <v/>
      </c>
      <c r="AP12" s="8" t="str">
        <f>IF(参加申込書!$M24=0,"",参加申込書!$M24)</f>
        <v/>
      </c>
      <c r="AQ12" s="8" t="str">
        <f>IF(参加申込書!$O24="","",参加申込書!$O24)</f>
        <v/>
      </c>
      <c r="AR12" s="8" t="str">
        <f>IF(参加申込書!$P24="","",参加申込書!$P24)</f>
        <v/>
      </c>
      <c r="AS12" s="8" t="str">
        <f>IF(参加申込書!$Q24=0,"",参加申込書!$Q24)</f>
        <v/>
      </c>
      <c r="AT12" s="8" t="str">
        <f>IF(参加申込書!$R24=0,"",参加申込書!$R24)</f>
        <v/>
      </c>
      <c r="AU12" s="8"/>
      <c r="AV12" s="8"/>
      <c r="AW12" s="8" t="str">
        <f>IF(参加申込書!$U24=0,"",参加申込書!$U24)</f>
        <v/>
      </c>
      <c r="AX12" s="8" t="str">
        <f>IF($AN12="","",IF(参加申込書!$S24=0,0,参加申込書!$S24))</f>
        <v/>
      </c>
      <c r="AY12" s="8" t="str">
        <f>IF(参加申込書!$T24="","",IF(参加申込書!$T24="男",1,2))</f>
        <v/>
      </c>
      <c r="AZ12" s="7"/>
      <c r="BA12" s="7"/>
      <c r="BB12" s="8"/>
      <c r="BC12" s="9" t="str">
        <f t="shared" ca="1" si="1"/>
        <v/>
      </c>
    </row>
    <row r="13" spans="1:55" x14ac:dyDescent="0.15">
      <c r="A13" s="5" t="str">
        <f t="shared" ca="1" si="0"/>
        <v/>
      </c>
      <c r="B13" s="6"/>
      <c r="C13" s="7" t="str">
        <f>IF($AN13="","",参加申込書!$K$5)</f>
        <v/>
      </c>
      <c r="D13" s="7" t="str">
        <f>IF($AN13="","",'参加申込書(直接入力用)'!$G$4)</f>
        <v/>
      </c>
      <c r="E13" s="7" t="str">
        <f>IF($AN13="","",'参加申込書(直接入力用)'!$I$9)</f>
        <v/>
      </c>
      <c r="F13" s="7" t="str">
        <f>IF($AN13="","",'参加申込書(直接入力用)'!$K$9)</f>
        <v/>
      </c>
      <c r="G13" s="7" t="str">
        <f>IF($AN13="","",IF(参加申込書!$Q$5="","",参加申込書!$Q$5))</f>
        <v/>
      </c>
      <c r="H13" s="7" t="str">
        <f>IF($AN13="","",IF(参加申込書!$Q$7="","",参加申込書!$Q$7))</f>
        <v/>
      </c>
      <c r="I13" s="7" t="str">
        <f>IF($AN13="","",IF(参加申込書!$Q$6="","",参加申込書!$Q$6))</f>
        <v/>
      </c>
      <c r="J13" s="7" t="str">
        <f>IF($AN13="","",IF(参加申込書!$Q$8="","",参加申込書!$Q$8))</f>
        <v/>
      </c>
      <c r="K13" s="7" t="str">
        <f>IF($AN13="","",IF(参加申込書!$K$8="","",参加申込書!$K$8))</f>
        <v/>
      </c>
      <c r="L13" s="7" t="str">
        <f>IF($AN13="","",IF(参加申込書!$K$9="","",参加申込書!$K$9))</f>
        <v/>
      </c>
      <c r="M13" s="7"/>
      <c r="N13" s="7"/>
      <c r="O13" s="7"/>
      <c r="P13" s="7"/>
      <c r="Q13" s="7"/>
      <c r="R13" s="7"/>
      <c r="S13" s="7"/>
      <c r="T13" s="7"/>
      <c r="U13" s="7"/>
      <c r="V13" s="7"/>
      <c r="W13" s="7"/>
      <c r="X13" s="7"/>
      <c r="Y13" s="7"/>
      <c r="Z13" s="7"/>
      <c r="AA13" s="7"/>
      <c r="AB13" s="7"/>
      <c r="AC13" s="7"/>
      <c r="AD13" s="7" t="str">
        <f>IF($AN13="","",IF(CONCATENATE(参加申込書!$K$10,参加申込書!$K$11)="","",CONCATENATE(参加申込書!$K$10,参加申込書!$K$11)))</f>
        <v/>
      </c>
      <c r="AE13" s="7"/>
      <c r="AF13" s="7"/>
      <c r="AG13" s="7"/>
      <c r="AH13" s="7"/>
      <c r="AI13" s="7"/>
      <c r="AJ13" s="7" t="str">
        <f t="shared" si="3"/>
        <v/>
      </c>
      <c r="AK13" s="7" t="str">
        <f>IF($AN13="","",LEFT(参加申込書!$J25,5))</f>
        <v/>
      </c>
      <c r="AL13" s="7" t="str">
        <f>IF($AN13="","",MID(参加申込書!$J25,7,3))</f>
        <v/>
      </c>
      <c r="AM13" s="7" t="str">
        <f>IF($AN13="","",RIGHT(参加申込書!$J25,1))</f>
        <v/>
      </c>
      <c r="AN13" s="8" t="str">
        <f>IF(参加申込書!$L25=0,"",参加申込書!$L25)</f>
        <v/>
      </c>
      <c r="AO13" s="12" t="str">
        <f>IF(参加申込書!$N25=0,"",参加申込書!$N25)</f>
        <v/>
      </c>
      <c r="AP13" s="8" t="str">
        <f>IF(参加申込書!$M25=0,"",参加申込書!$M25)</f>
        <v/>
      </c>
      <c r="AQ13" s="8" t="str">
        <f>IF(参加申込書!$O25="","",参加申込書!$O25)</f>
        <v/>
      </c>
      <c r="AR13" s="8" t="str">
        <f>IF(参加申込書!$P25="","",参加申込書!$P25)</f>
        <v/>
      </c>
      <c r="AS13" s="8" t="str">
        <f>IF(参加申込書!$Q25=0,"",参加申込書!$Q25)</f>
        <v/>
      </c>
      <c r="AT13" s="8" t="str">
        <f>IF(参加申込書!$R25=0,"",参加申込書!$R25)</f>
        <v/>
      </c>
      <c r="AU13" s="8"/>
      <c r="AV13" s="8"/>
      <c r="AW13" s="8" t="str">
        <f>IF(参加申込書!$U25=0,"",参加申込書!$U25)</f>
        <v/>
      </c>
      <c r="AX13" s="8" t="str">
        <f>IF($AN13="","",IF(参加申込書!$S25=0,0,参加申込書!$S25))</f>
        <v/>
      </c>
      <c r="AY13" s="8" t="str">
        <f>IF(参加申込書!$T25="","",IF(参加申込書!$T25="男",1,2))</f>
        <v/>
      </c>
      <c r="AZ13" s="7"/>
      <c r="BA13" s="7"/>
      <c r="BB13" s="8"/>
      <c r="BC13" s="9" t="str">
        <f t="shared" ca="1" si="1"/>
        <v/>
      </c>
    </row>
    <row r="14" spans="1:55" x14ac:dyDescent="0.15">
      <c r="A14" s="5" t="str">
        <f t="shared" ca="1" si="0"/>
        <v/>
      </c>
      <c r="B14" s="6"/>
      <c r="C14" s="7" t="str">
        <f>IF($AN14="","",参加申込書!$K$5)</f>
        <v/>
      </c>
      <c r="D14" s="7" t="str">
        <f>IF($AN14="","",'参加申込書(直接入力用)'!$G$4)</f>
        <v/>
      </c>
      <c r="E14" s="7" t="str">
        <f>IF($AN14="","",'参加申込書(直接入力用)'!$I$9)</f>
        <v/>
      </c>
      <c r="F14" s="7" t="str">
        <f>IF($AN14="","",'参加申込書(直接入力用)'!$K$9)</f>
        <v/>
      </c>
      <c r="G14" s="7" t="str">
        <f>IF($AN14="","",IF(参加申込書!$Q$5="","",参加申込書!$Q$5))</f>
        <v/>
      </c>
      <c r="H14" s="7" t="str">
        <f>IF($AN14="","",IF(参加申込書!$Q$7="","",参加申込書!$Q$7))</f>
        <v/>
      </c>
      <c r="I14" s="7" t="str">
        <f>IF($AN14="","",IF(参加申込書!$Q$6="","",参加申込書!$Q$6))</f>
        <v/>
      </c>
      <c r="J14" s="7" t="str">
        <f>IF($AN14="","",IF(参加申込書!$Q$8="","",参加申込書!$Q$8))</f>
        <v/>
      </c>
      <c r="K14" s="7" t="str">
        <f>IF($AN14="","",IF(参加申込書!$K$8="","",参加申込書!$K$8))</f>
        <v/>
      </c>
      <c r="L14" s="7" t="str">
        <f>IF($AN14="","",IF(参加申込書!$K$9="","",参加申込書!$K$9))</f>
        <v/>
      </c>
      <c r="M14" s="7"/>
      <c r="N14" s="7"/>
      <c r="O14" s="7"/>
      <c r="P14" s="7"/>
      <c r="Q14" s="7"/>
      <c r="R14" s="7"/>
      <c r="S14" s="7"/>
      <c r="T14" s="7"/>
      <c r="U14" s="7"/>
      <c r="V14" s="7"/>
      <c r="W14" s="7"/>
      <c r="X14" s="7"/>
      <c r="Y14" s="7"/>
      <c r="Z14" s="7"/>
      <c r="AA14" s="7"/>
      <c r="AB14" s="7"/>
      <c r="AC14" s="7"/>
      <c r="AD14" s="7" t="str">
        <f>IF($AN14="","",IF(CONCATENATE(参加申込書!$K$10,参加申込書!$K$11)="","",CONCATENATE(参加申込書!$K$10,参加申込書!$K$11)))</f>
        <v/>
      </c>
      <c r="AE14" s="7"/>
      <c r="AF14" s="7"/>
      <c r="AG14" s="7"/>
      <c r="AH14" s="7"/>
      <c r="AI14" s="7"/>
      <c r="AJ14" s="7" t="str">
        <f t="shared" si="3"/>
        <v/>
      </c>
      <c r="AK14" s="7" t="str">
        <f>IF($AN14="","",LEFT(参加申込書!$J26,5))</f>
        <v/>
      </c>
      <c r="AL14" s="7" t="str">
        <f>IF($AN14="","",MID(参加申込書!$J26,7,3))</f>
        <v/>
      </c>
      <c r="AM14" s="7" t="str">
        <f>IF($AN14="","",RIGHT(参加申込書!$J26,1))</f>
        <v/>
      </c>
      <c r="AN14" s="8" t="str">
        <f>IF(参加申込書!$L26=0,"",参加申込書!$L26)</f>
        <v/>
      </c>
      <c r="AO14" s="12" t="str">
        <f>IF(参加申込書!$N26=0,"",参加申込書!$N26)</f>
        <v/>
      </c>
      <c r="AP14" s="8" t="str">
        <f>IF(参加申込書!$M26=0,"",参加申込書!$M26)</f>
        <v/>
      </c>
      <c r="AQ14" s="8" t="str">
        <f>IF(参加申込書!$O26="","",参加申込書!$O26)</f>
        <v/>
      </c>
      <c r="AR14" s="8" t="str">
        <f>IF(参加申込書!$P26="","",参加申込書!$P26)</f>
        <v/>
      </c>
      <c r="AS14" s="8" t="str">
        <f>IF(参加申込書!$Q26=0,"",参加申込書!$Q26)</f>
        <v/>
      </c>
      <c r="AT14" s="8" t="str">
        <f>IF(参加申込書!$R26=0,"",参加申込書!$R26)</f>
        <v/>
      </c>
      <c r="AU14" s="8"/>
      <c r="AV14" s="8"/>
      <c r="AW14" s="8" t="str">
        <f>IF(参加申込書!$U26=0,"",参加申込書!$U26)</f>
        <v/>
      </c>
      <c r="AX14" s="8" t="str">
        <f>IF($AN14="","",IF(参加申込書!$S26=0,0,参加申込書!$S26))</f>
        <v/>
      </c>
      <c r="AY14" s="8" t="str">
        <f>IF(参加申込書!$T26="","",IF(参加申込書!$T26="男",1,2))</f>
        <v/>
      </c>
      <c r="AZ14" s="7"/>
      <c r="BA14" s="7"/>
      <c r="BB14" s="8"/>
      <c r="BC14" s="9" t="str">
        <f t="shared" ca="1" si="1"/>
        <v/>
      </c>
    </row>
    <row r="15" spans="1:55" x14ac:dyDescent="0.15">
      <c r="A15" s="5" t="str">
        <f t="shared" ca="1" si="0"/>
        <v/>
      </c>
      <c r="B15" s="6"/>
      <c r="C15" s="7" t="str">
        <f>IF($AN15="","",参加申込書!$K$5)</f>
        <v/>
      </c>
      <c r="D15" s="7" t="str">
        <f>IF($AN15="","",'参加申込書(直接入力用)'!$G$4)</f>
        <v/>
      </c>
      <c r="E15" s="7" t="str">
        <f>IF($AN15="","",'参加申込書(直接入力用)'!$I$9)</f>
        <v/>
      </c>
      <c r="F15" s="7" t="str">
        <f>IF($AN15="","",'参加申込書(直接入力用)'!$K$9)</f>
        <v/>
      </c>
      <c r="G15" s="7" t="str">
        <f>IF($AN15="","",IF(参加申込書!$Q$5="","",参加申込書!$Q$5))</f>
        <v/>
      </c>
      <c r="H15" s="7" t="str">
        <f>IF($AN15="","",IF(参加申込書!$Q$7="","",参加申込書!$Q$7))</f>
        <v/>
      </c>
      <c r="I15" s="7" t="str">
        <f>IF($AN15="","",IF(参加申込書!$Q$6="","",参加申込書!$Q$6))</f>
        <v/>
      </c>
      <c r="J15" s="7" t="str">
        <f>IF($AN15="","",IF(参加申込書!$Q$8="","",参加申込書!$Q$8))</f>
        <v/>
      </c>
      <c r="K15" s="7" t="str">
        <f>IF($AN15="","",IF(参加申込書!$K$8="","",参加申込書!$K$8))</f>
        <v/>
      </c>
      <c r="L15" s="7" t="str">
        <f>IF($AN15="","",IF(参加申込書!$K$9="","",参加申込書!$K$9))</f>
        <v/>
      </c>
      <c r="M15" s="7"/>
      <c r="N15" s="7"/>
      <c r="O15" s="7"/>
      <c r="P15" s="7"/>
      <c r="Q15" s="7"/>
      <c r="R15" s="7"/>
      <c r="S15" s="7"/>
      <c r="T15" s="7"/>
      <c r="U15" s="7"/>
      <c r="V15" s="7"/>
      <c r="W15" s="7"/>
      <c r="X15" s="7"/>
      <c r="Y15" s="7"/>
      <c r="Z15" s="7"/>
      <c r="AA15" s="7"/>
      <c r="AB15" s="7"/>
      <c r="AC15" s="7"/>
      <c r="AD15" s="7" t="str">
        <f>IF($AN15="","",IF(CONCATENATE(参加申込書!$K$10,参加申込書!$K$11)="","",CONCATENATE(参加申込書!$K$10,参加申込書!$K$11)))</f>
        <v/>
      </c>
      <c r="AE15" s="7"/>
      <c r="AF15" s="7"/>
      <c r="AG15" s="7"/>
      <c r="AH15" s="7"/>
      <c r="AI15" s="7"/>
      <c r="AJ15" s="7" t="str">
        <f t="shared" si="3"/>
        <v/>
      </c>
      <c r="AK15" s="7" t="str">
        <f>IF($AN15="","",LEFT(参加申込書!$J27,5))</f>
        <v/>
      </c>
      <c r="AL15" s="7" t="str">
        <f>IF($AN15="","",MID(参加申込書!$J27,7,3))</f>
        <v/>
      </c>
      <c r="AM15" s="7" t="str">
        <f>IF($AN15="","",RIGHT(参加申込書!$J27,1))</f>
        <v/>
      </c>
      <c r="AN15" s="8" t="str">
        <f>IF(参加申込書!$L27=0,"",参加申込書!$L27)</f>
        <v/>
      </c>
      <c r="AO15" s="12" t="str">
        <f>IF(参加申込書!$N27=0,"",参加申込書!$N27)</f>
        <v/>
      </c>
      <c r="AP15" s="8" t="str">
        <f>IF(参加申込書!$M27=0,"",参加申込書!$M27)</f>
        <v/>
      </c>
      <c r="AQ15" s="8" t="str">
        <f>IF(参加申込書!$O27="","",参加申込書!$O27)</f>
        <v/>
      </c>
      <c r="AR15" s="8" t="str">
        <f>IF(参加申込書!$P27="","",参加申込書!$P27)</f>
        <v/>
      </c>
      <c r="AS15" s="8" t="str">
        <f>IF(参加申込書!$Q27=0,"",参加申込書!$Q27)</f>
        <v/>
      </c>
      <c r="AT15" s="8" t="str">
        <f>IF(参加申込書!$R27=0,"",参加申込書!$R27)</f>
        <v/>
      </c>
      <c r="AU15" s="8"/>
      <c r="AV15" s="8"/>
      <c r="AW15" s="8" t="str">
        <f>IF(参加申込書!$U27=0,"",参加申込書!$U27)</f>
        <v/>
      </c>
      <c r="AX15" s="8" t="str">
        <f>IF($AN15="","",IF(参加申込書!$S27=0,0,参加申込書!$S27))</f>
        <v/>
      </c>
      <c r="AY15" s="8" t="str">
        <f>IF(参加申込書!$T27="","",IF(参加申込書!$T27="男",1,2))</f>
        <v/>
      </c>
      <c r="AZ15" s="7"/>
      <c r="BA15" s="7"/>
      <c r="BB15" s="8"/>
      <c r="BC15" s="9" t="str">
        <f t="shared" ca="1" si="1"/>
        <v/>
      </c>
    </row>
    <row r="16" spans="1:55" x14ac:dyDescent="0.15">
      <c r="A16" s="5" t="str">
        <f t="shared" ca="1" si="0"/>
        <v/>
      </c>
      <c r="B16" s="6"/>
      <c r="C16" s="7" t="str">
        <f>IF($AN16="","",参加申込書!$K$5)</f>
        <v/>
      </c>
      <c r="D16" s="7" t="str">
        <f>IF($AN16="","",'参加申込書(直接入力用)'!$G$4)</f>
        <v/>
      </c>
      <c r="E16" s="7" t="str">
        <f>IF($AN16="","",'参加申込書(直接入力用)'!$I$9)</f>
        <v/>
      </c>
      <c r="F16" s="7" t="str">
        <f>IF($AN16="","",'参加申込書(直接入力用)'!$K$9)</f>
        <v/>
      </c>
      <c r="G16" s="7" t="str">
        <f>IF($AN16="","",IF(参加申込書!$Q$5="","",参加申込書!$Q$5))</f>
        <v/>
      </c>
      <c r="H16" s="7" t="str">
        <f>IF($AN16="","",IF(参加申込書!$Q$7="","",参加申込書!$Q$7))</f>
        <v/>
      </c>
      <c r="I16" s="7" t="str">
        <f>IF($AN16="","",IF(参加申込書!$Q$6="","",参加申込書!$Q$6))</f>
        <v/>
      </c>
      <c r="J16" s="7" t="str">
        <f>IF($AN16="","",IF(参加申込書!$Q$8="","",参加申込書!$Q$8))</f>
        <v/>
      </c>
      <c r="K16" s="7" t="str">
        <f>IF($AN16="","",IF(参加申込書!$K$8="","",参加申込書!$K$8))</f>
        <v/>
      </c>
      <c r="L16" s="7" t="str">
        <f>IF($AN16="","",IF(参加申込書!$K$9="","",参加申込書!$K$9))</f>
        <v/>
      </c>
      <c r="M16" s="7"/>
      <c r="N16" s="7"/>
      <c r="O16" s="7"/>
      <c r="P16" s="7"/>
      <c r="Q16" s="7"/>
      <c r="R16" s="7"/>
      <c r="S16" s="7"/>
      <c r="T16" s="7"/>
      <c r="U16" s="7"/>
      <c r="V16" s="7"/>
      <c r="W16" s="7"/>
      <c r="X16" s="7"/>
      <c r="Y16" s="7"/>
      <c r="Z16" s="7"/>
      <c r="AA16" s="7"/>
      <c r="AB16" s="7"/>
      <c r="AC16" s="7"/>
      <c r="AD16" s="7" t="str">
        <f>IF($AN16="","",IF(CONCATENATE(参加申込書!$K$10,参加申込書!$K$11)="","",CONCATENATE(参加申込書!$K$10,参加申込書!$K$11)))</f>
        <v/>
      </c>
      <c r="AE16" s="7"/>
      <c r="AF16" s="7"/>
      <c r="AG16" s="7"/>
      <c r="AH16" s="7"/>
      <c r="AI16" s="7"/>
      <c r="AJ16" s="7" t="str">
        <f t="shared" si="3"/>
        <v/>
      </c>
      <c r="AK16" s="7" t="str">
        <f>IF($AN16="","",LEFT(参加申込書!$J28,5))</f>
        <v/>
      </c>
      <c r="AL16" s="7" t="str">
        <f>IF($AN16="","",MID(参加申込書!$J28,7,3))</f>
        <v/>
      </c>
      <c r="AM16" s="7" t="str">
        <f>IF($AN16="","",RIGHT(参加申込書!$J28,1))</f>
        <v/>
      </c>
      <c r="AN16" s="8" t="str">
        <f>IF(参加申込書!$L28=0,"",参加申込書!$L28)</f>
        <v/>
      </c>
      <c r="AO16" s="12" t="str">
        <f>IF(参加申込書!$N28=0,"",参加申込書!$N28)</f>
        <v/>
      </c>
      <c r="AP16" s="8" t="str">
        <f>IF(参加申込書!$M28=0,"",参加申込書!$M28)</f>
        <v/>
      </c>
      <c r="AQ16" s="8" t="str">
        <f>IF(参加申込書!$O28="","",参加申込書!$O28)</f>
        <v/>
      </c>
      <c r="AR16" s="8" t="str">
        <f>IF(参加申込書!$P28="","",参加申込書!$P28)</f>
        <v/>
      </c>
      <c r="AS16" s="8" t="str">
        <f>IF(参加申込書!$Q28=0,"",参加申込書!$Q28)</f>
        <v/>
      </c>
      <c r="AT16" s="8" t="str">
        <f>IF(参加申込書!$R28=0,"",参加申込書!$R28)</f>
        <v/>
      </c>
      <c r="AU16" s="8"/>
      <c r="AV16" s="8"/>
      <c r="AW16" s="8" t="str">
        <f>IF(参加申込書!$U28=0,"",参加申込書!$U28)</f>
        <v/>
      </c>
      <c r="AX16" s="8" t="str">
        <f>IF($AN16="","",IF(参加申込書!$S28=0,0,参加申込書!$S28))</f>
        <v/>
      </c>
      <c r="AY16" s="8" t="str">
        <f>IF(参加申込書!$T28="","",IF(参加申込書!$T28="男",1,2))</f>
        <v/>
      </c>
      <c r="AZ16" s="7"/>
      <c r="BA16" s="7"/>
      <c r="BB16" s="8"/>
      <c r="BC16" s="9" t="str">
        <f t="shared" ca="1" si="1"/>
        <v/>
      </c>
    </row>
    <row r="17" spans="1:55" x14ac:dyDescent="0.15">
      <c r="A17" s="5" t="str">
        <f t="shared" ca="1" si="0"/>
        <v/>
      </c>
      <c r="B17" s="6"/>
      <c r="C17" s="7" t="str">
        <f>IF($AN17="","",参加申込書!$K$5)</f>
        <v/>
      </c>
      <c r="D17" s="7" t="str">
        <f>IF($AN17="","",'参加申込書(直接入力用)'!$G$4)</f>
        <v/>
      </c>
      <c r="E17" s="7" t="str">
        <f>IF($AN17="","",'参加申込書(直接入力用)'!$I$9)</f>
        <v/>
      </c>
      <c r="F17" s="7" t="str">
        <f>IF($AN17="","",'参加申込書(直接入力用)'!$K$9)</f>
        <v/>
      </c>
      <c r="G17" s="7" t="str">
        <f>IF($AN17="","",IF(参加申込書!$Q$5="","",参加申込書!$Q$5))</f>
        <v/>
      </c>
      <c r="H17" s="7" t="str">
        <f>IF($AN17="","",IF(参加申込書!$Q$7="","",参加申込書!$Q$7))</f>
        <v/>
      </c>
      <c r="I17" s="7" t="str">
        <f>IF($AN17="","",IF(参加申込書!$Q$6="","",参加申込書!$Q$6))</f>
        <v/>
      </c>
      <c r="J17" s="7" t="str">
        <f>IF($AN17="","",IF(参加申込書!$Q$8="","",参加申込書!$Q$8))</f>
        <v/>
      </c>
      <c r="K17" s="7" t="str">
        <f>IF($AN17="","",IF(参加申込書!$K$8="","",参加申込書!$K$8))</f>
        <v/>
      </c>
      <c r="L17" s="7" t="str">
        <f>IF($AN17="","",IF(参加申込書!$K$9="","",参加申込書!$K$9))</f>
        <v/>
      </c>
      <c r="M17" s="7"/>
      <c r="N17" s="7"/>
      <c r="O17" s="7"/>
      <c r="P17" s="7"/>
      <c r="Q17" s="7"/>
      <c r="R17" s="7"/>
      <c r="S17" s="7"/>
      <c r="T17" s="7"/>
      <c r="U17" s="7"/>
      <c r="V17" s="7"/>
      <c r="W17" s="7"/>
      <c r="X17" s="7"/>
      <c r="Y17" s="7"/>
      <c r="Z17" s="7"/>
      <c r="AA17" s="7"/>
      <c r="AB17" s="7"/>
      <c r="AC17" s="7"/>
      <c r="AD17" s="7" t="str">
        <f>IF($AN17="","",IF(CONCATENATE(参加申込書!$K$10,参加申込書!$K$11)="","",CONCATENATE(参加申込書!$K$10,参加申込書!$K$11)))</f>
        <v/>
      </c>
      <c r="AE17" s="7"/>
      <c r="AF17" s="7"/>
      <c r="AG17" s="7"/>
      <c r="AH17" s="7"/>
      <c r="AI17" s="7"/>
      <c r="AJ17" s="7" t="str">
        <f t="shared" si="3"/>
        <v/>
      </c>
      <c r="AK17" s="7" t="str">
        <f>IF($AN17="","",LEFT(参加申込書!$J29,5))</f>
        <v/>
      </c>
      <c r="AL17" s="7" t="str">
        <f>IF($AN17="","",MID(参加申込書!$J29,7,3))</f>
        <v/>
      </c>
      <c r="AM17" s="7" t="str">
        <f>IF($AN17="","",RIGHT(参加申込書!$J29,1))</f>
        <v/>
      </c>
      <c r="AN17" s="8" t="str">
        <f>IF(参加申込書!$L29=0,"",参加申込書!$L29)</f>
        <v/>
      </c>
      <c r="AO17" s="12" t="str">
        <f>IF(参加申込書!$N29=0,"",参加申込書!$N29)</f>
        <v/>
      </c>
      <c r="AP17" s="8" t="str">
        <f>IF(参加申込書!$M29=0,"",参加申込書!$M29)</f>
        <v/>
      </c>
      <c r="AQ17" s="8" t="str">
        <f>IF(参加申込書!$O29="","",参加申込書!$O29)</f>
        <v/>
      </c>
      <c r="AR17" s="8" t="str">
        <f>IF(参加申込書!$P29="","",参加申込書!$P29)</f>
        <v/>
      </c>
      <c r="AS17" s="8" t="str">
        <f>IF(参加申込書!$Q29=0,"",参加申込書!$Q29)</f>
        <v/>
      </c>
      <c r="AT17" s="8" t="str">
        <f>IF(参加申込書!$R29=0,"",参加申込書!$R29)</f>
        <v/>
      </c>
      <c r="AU17" s="8"/>
      <c r="AV17" s="8"/>
      <c r="AW17" s="8" t="str">
        <f>IF(参加申込書!$U29=0,"",参加申込書!$U29)</f>
        <v/>
      </c>
      <c r="AX17" s="8" t="str">
        <f>IF($AN17="","",IF(参加申込書!$S29=0,0,参加申込書!$S29))</f>
        <v/>
      </c>
      <c r="AY17" s="8" t="str">
        <f>IF(参加申込書!$T29="","",IF(参加申込書!$T29="男",1,2))</f>
        <v/>
      </c>
      <c r="AZ17" s="7"/>
      <c r="BA17" s="7"/>
      <c r="BB17" s="8"/>
      <c r="BC17" s="9" t="str">
        <f t="shared" ca="1" si="1"/>
        <v/>
      </c>
    </row>
    <row r="18" spans="1:55" x14ac:dyDescent="0.15">
      <c r="A18" s="5" t="str">
        <f t="shared" ca="1" si="0"/>
        <v/>
      </c>
      <c r="B18" s="6"/>
      <c r="C18" s="7" t="str">
        <f>IF($AN18="","",参加申込書!$K$5)</f>
        <v/>
      </c>
      <c r="D18" s="7" t="str">
        <f>IF($AN18="","",'参加申込書(直接入力用)'!$G$4)</f>
        <v/>
      </c>
      <c r="E18" s="7" t="str">
        <f>IF($AN18="","",'参加申込書(直接入力用)'!$I$9)</f>
        <v/>
      </c>
      <c r="F18" s="7" t="str">
        <f>IF($AN18="","",'参加申込書(直接入力用)'!$K$9)</f>
        <v/>
      </c>
      <c r="G18" s="7" t="str">
        <f>IF($AN18="","",IF(参加申込書!$Q$5="","",参加申込書!$Q$5))</f>
        <v/>
      </c>
      <c r="H18" s="7" t="str">
        <f>IF($AN18="","",IF(参加申込書!$Q$7="","",参加申込書!$Q$7))</f>
        <v/>
      </c>
      <c r="I18" s="7" t="str">
        <f>IF($AN18="","",IF(参加申込書!$Q$6="","",参加申込書!$Q$6))</f>
        <v/>
      </c>
      <c r="J18" s="7" t="str">
        <f>IF($AN18="","",IF(参加申込書!$Q$8="","",参加申込書!$Q$8))</f>
        <v/>
      </c>
      <c r="K18" s="7" t="str">
        <f>IF($AN18="","",IF(参加申込書!$K$8="","",参加申込書!$K$8))</f>
        <v/>
      </c>
      <c r="L18" s="7" t="str">
        <f>IF($AN18="","",IF(参加申込書!$K$9="","",参加申込書!$K$9))</f>
        <v/>
      </c>
      <c r="M18" s="7"/>
      <c r="N18" s="7"/>
      <c r="O18" s="7"/>
      <c r="P18" s="7"/>
      <c r="Q18" s="7"/>
      <c r="R18" s="7"/>
      <c r="S18" s="7"/>
      <c r="T18" s="7"/>
      <c r="U18" s="7"/>
      <c r="V18" s="7"/>
      <c r="W18" s="7"/>
      <c r="X18" s="7"/>
      <c r="Y18" s="7"/>
      <c r="Z18" s="7"/>
      <c r="AA18" s="7"/>
      <c r="AB18" s="7"/>
      <c r="AC18" s="7"/>
      <c r="AD18" s="7" t="str">
        <f>IF($AN18="","",IF(CONCATENATE(参加申込書!$K$10,参加申込書!$K$11)="","",CONCATENATE(参加申込書!$K$10,参加申込書!$K$11)))</f>
        <v/>
      </c>
      <c r="AE18" s="7"/>
      <c r="AF18" s="7"/>
      <c r="AG18" s="7"/>
      <c r="AH18" s="7"/>
      <c r="AI18" s="7"/>
      <c r="AJ18" s="7" t="str">
        <f t="shared" si="3"/>
        <v/>
      </c>
      <c r="AK18" s="7" t="str">
        <f>IF($AN18="","",LEFT(参加申込書!$J30,5))</f>
        <v/>
      </c>
      <c r="AL18" s="7" t="str">
        <f>IF($AN18="","",MID(参加申込書!$J30,7,3))</f>
        <v/>
      </c>
      <c r="AM18" s="7" t="str">
        <f>IF($AN18="","",RIGHT(参加申込書!$J30,1))</f>
        <v/>
      </c>
      <c r="AN18" s="8" t="str">
        <f>IF(参加申込書!$L30=0,"",参加申込書!$L30)</f>
        <v/>
      </c>
      <c r="AO18" s="12" t="str">
        <f>IF(参加申込書!$N30=0,"",参加申込書!$N30)</f>
        <v/>
      </c>
      <c r="AP18" s="8" t="str">
        <f>IF(参加申込書!$M30=0,"",参加申込書!$M30)</f>
        <v/>
      </c>
      <c r="AQ18" s="8" t="str">
        <f>IF(参加申込書!$O30="","",参加申込書!$O30)</f>
        <v/>
      </c>
      <c r="AR18" s="8" t="str">
        <f>IF(参加申込書!$P30="","",参加申込書!$P30)</f>
        <v/>
      </c>
      <c r="AS18" s="8" t="str">
        <f>IF(参加申込書!$Q30=0,"",参加申込書!$Q30)</f>
        <v/>
      </c>
      <c r="AT18" s="8" t="str">
        <f>IF(参加申込書!$R30=0,"",参加申込書!$R30)</f>
        <v/>
      </c>
      <c r="AU18" s="8"/>
      <c r="AV18" s="8"/>
      <c r="AW18" s="8" t="str">
        <f>IF(参加申込書!$U30=0,"",参加申込書!$U30)</f>
        <v/>
      </c>
      <c r="AX18" s="8" t="str">
        <f>IF($AN18="","",IF(参加申込書!$S30=0,0,参加申込書!$S30))</f>
        <v/>
      </c>
      <c r="AY18" s="8" t="str">
        <f>IF(参加申込書!$T30="","",IF(参加申込書!$T30="男",1,2))</f>
        <v/>
      </c>
      <c r="AZ18" s="7"/>
      <c r="BA18" s="7"/>
      <c r="BB18" s="8"/>
      <c r="BC18" s="9" t="str">
        <f t="shared" ca="1" si="1"/>
        <v/>
      </c>
    </row>
    <row r="19" spans="1:55" x14ac:dyDescent="0.15">
      <c r="A19" s="5" t="str">
        <f t="shared" ca="1" si="0"/>
        <v/>
      </c>
      <c r="B19" s="6"/>
      <c r="C19" s="7" t="str">
        <f>IF($AN19="","",参加申込書!$K$5)</f>
        <v/>
      </c>
      <c r="D19" s="7" t="str">
        <f>IF($AN19="","",'参加申込書(直接入力用)'!$G$4)</f>
        <v/>
      </c>
      <c r="E19" s="7" t="str">
        <f>IF($AN19="","",'参加申込書(直接入力用)'!$I$9)</f>
        <v/>
      </c>
      <c r="F19" s="7" t="str">
        <f>IF($AN19="","",'参加申込書(直接入力用)'!$K$9)</f>
        <v/>
      </c>
      <c r="G19" s="7" t="str">
        <f>IF($AN19="","",IF(参加申込書!$Q$5="","",参加申込書!$Q$5))</f>
        <v/>
      </c>
      <c r="H19" s="7" t="str">
        <f>IF($AN19="","",IF(参加申込書!$Q$7="","",参加申込書!$Q$7))</f>
        <v/>
      </c>
      <c r="I19" s="7" t="str">
        <f>IF($AN19="","",IF(参加申込書!$Q$6="","",参加申込書!$Q$6))</f>
        <v/>
      </c>
      <c r="J19" s="7" t="str">
        <f>IF($AN19="","",IF(参加申込書!$Q$8="","",参加申込書!$Q$8))</f>
        <v/>
      </c>
      <c r="K19" s="7" t="str">
        <f>IF($AN19="","",IF(参加申込書!$K$8="","",参加申込書!$K$8))</f>
        <v/>
      </c>
      <c r="L19" s="7" t="str">
        <f>IF($AN19="","",IF(参加申込書!$K$9="","",参加申込書!$K$9))</f>
        <v/>
      </c>
      <c r="M19" s="7"/>
      <c r="N19" s="7"/>
      <c r="O19" s="7"/>
      <c r="P19" s="7"/>
      <c r="Q19" s="7"/>
      <c r="R19" s="7"/>
      <c r="S19" s="7"/>
      <c r="T19" s="7"/>
      <c r="U19" s="7"/>
      <c r="V19" s="7"/>
      <c r="W19" s="7"/>
      <c r="X19" s="7"/>
      <c r="Y19" s="7"/>
      <c r="Z19" s="7"/>
      <c r="AA19" s="7"/>
      <c r="AB19" s="7"/>
      <c r="AC19" s="7"/>
      <c r="AD19" s="7" t="str">
        <f>IF($AN19="","",IF(CONCATENATE(参加申込書!$K$10,参加申込書!$K$11)="","",CONCATENATE(参加申込書!$K$10,参加申込書!$K$11)))</f>
        <v/>
      </c>
      <c r="AE19" s="7"/>
      <c r="AF19" s="7"/>
      <c r="AG19" s="7"/>
      <c r="AH19" s="7"/>
      <c r="AI19" s="7"/>
      <c r="AJ19" s="7" t="str">
        <f t="shared" si="3"/>
        <v/>
      </c>
      <c r="AK19" s="7" t="str">
        <f>IF($AN19="","",LEFT(参加申込書!$J31,5))</f>
        <v/>
      </c>
      <c r="AL19" s="7" t="str">
        <f>IF($AN19="","",MID(参加申込書!$J31,7,3))</f>
        <v/>
      </c>
      <c r="AM19" s="7" t="str">
        <f>IF($AN19="","",RIGHT(参加申込書!$J31,1))</f>
        <v/>
      </c>
      <c r="AN19" s="8" t="str">
        <f>IF(参加申込書!$L31=0,"",参加申込書!$L31)</f>
        <v/>
      </c>
      <c r="AO19" s="12" t="str">
        <f>IF(参加申込書!$N31=0,"",参加申込書!$N31)</f>
        <v/>
      </c>
      <c r="AP19" s="8" t="str">
        <f>IF(参加申込書!$M31=0,"",参加申込書!$M31)</f>
        <v/>
      </c>
      <c r="AQ19" s="8" t="str">
        <f>IF(参加申込書!$O31="","",参加申込書!$O31)</f>
        <v/>
      </c>
      <c r="AR19" s="8" t="str">
        <f>IF(参加申込書!$P31="","",参加申込書!$P31)</f>
        <v/>
      </c>
      <c r="AS19" s="8" t="str">
        <f>IF(参加申込書!$Q31=0,"",参加申込書!$Q31)</f>
        <v/>
      </c>
      <c r="AT19" s="8" t="str">
        <f>IF(参加申込書!$R31=0,"",参加申込書!$R31)</f>
        <v/>
      </c>
      <c r="AU19" s="8"/>
      <c r="AV19" s="8"/>
      <c r="AW19" s="8" t="str">
        <f>IF(参加申込書!$U31=0,"",参加申込書!$U31)</f>
        <v/>
      </c>
      <c r="AX19" s="8" t="str">
        <f>IF($AN19="","",IF(参加申込書!$S31=0,0,参加申込書!$S31))</f>
        <v/>
      </c>
      <c r="AY19" s="8" t="str">
        <f>IF(参加申込書!$T31="","",IF(参加申込書!$T31="男",1,2))</f>
        <v/>
      </c>
      <c r="AZ19" s="7"/>
      <c r="BA19" s="7"/>
      <c r="BB19" s="8"/>
      <c r="BC19" s="9" t="str">
        <f t="shared" ca="1" si="1"/>
        <v/>
      </c>
    </row>
    <row r="20" spans="1:55" x14ac:dyDescent="0.15">
      <c r="A20" s="5" t="str">
        <f t="shared" ca="1" si="0"/>
        <v/>
      </c>
      <c r="B20" s="6"/>
      <c r="C20" s="7" t="str">
        <f>IF($AN20="","",参加申込書!$K$5)</f>
        <v/>
      </c>
      <c r="D20" s="7" t="str">
        <f>IF($AN20="","",'参加申込書(直接入力用)'!$G$4)</f>
        <v/>
      </c>
      <c r="E20" s="7" t="str">
        <f>IF($AN20="","",'参加申込書(直接入力用)'!$I$9)</f>
        <v/>
      </c>
      <c r="F20" s="7" t="str">
        <f>IF($AN20="","",'参加申込書(直接入力用)'!$K$9)</f>
        <v/>
      </c>
      <c r="G20" s="7" t="str">
        <f>IF($AN20="","",IF(参加申込書!$Q$5="","",参加申込書!$Q$5))</f>
        <v/>
      </c>
      <c r="H20" s="7" t="str">
        <f>IF($AN20="","",IF(参加申込書!$Q$7="","",参加申込書!$Q$7))</f>
        <v/>
      </c>
      <c r="I20" s="7" t="str">
        <f>IF($AN20="","",IF(参加申込書!$Q$6="","",参加申込書!$Q$6))</f>
        <v/>
      </c>
      <c r="J20" s="7" t="str">
        <f>IF($AN20="","",IF(参加申込書!$Q$8="","",参加申込書!$Q$8))</f>
        <v/>
      </c>
      <c r="K20" s="7" t="str">
        <f>IF($AN20="","",IF(参加申込書!$K$8="","",参加申込書!$K$8))</f>
        <v/>
      </c>
      <c r="L20" s="7" t="str">
        <f>IF($AN20="","",IF(参加申込書!$K$9="","",参加申込書!$K$9))</f>
        <v/>
      </c>
      <c r="M20" s="7"/>
      <c r="N20" s="7"/>
      <c r="O20" s="7"/>
      <c r="P20" s="7"/>
      <c r="Q20" s="7"/>
      <c r="R20" s="7"/>
      <c r="S20" s="7"/>
      <c r="T20" s="7"/>
      <c r="U20" s="7"/>
      <c r="V20" s="7"/>
      <c r="W20" s="7"/>
      <c r="X20" s="7"/>
      <c r="Y20" s="7"/>
      <c r="Z20" s="7"/>
      <c r="AA20" s="7"/>
      <c r="AB20" s="7"/>
      <c r="AC20" s="7"/>
      <c r="AD20" s="7" t="str">
        <f>IF($AN20="","",IF(CONCATENATE(参加申込書!$K$10,参加申込書!$K$11)="","",CONCATENATE(参加申込書!$K$10,参加申込書!$K$11)))</f>
        <v/>
      </c>
      <c r="AE20" s="7"/>
      <c r="AF20" s="7"/>
      <c r="AG20" s="7"/>
      <c r="AH20" s="7"/>
      <c r="AI20" s="7"/>
      <c r="AJ20" s="7" t="str">
        <f t="shared" si="3"/>
        <v/>
      </c>
      <c r="AK20" s="7" t="str">
        <f>IF($AN20="","",LEFT(参加申込書!$J32,5))</f>
        <v/>
      </c>
      <c r="AL20" s="7" t="str">
        <f>IF($AN20="","",MID(参加申込書!$J32,7,3))</f>
        <v/>
      </c>
      <c r="AM20" s="7" t="str">
        <f>IF($AN20="","",RIGHT(参加申込書!$J32,1))</f>
        <v/>
      </c>
      <c r="AN20" s="8" t="str">
        <f>IF(参加申込書!$L32=0,"",参加申込書!$L32)</f>
        <v/>
      </c>
      <c r="AO20" s="12" t="str">
        <f>IF(参加申込書!$N32=0,"",参加申込書!$N32)</f>
        <v/>
      </c>
      <c r="AP20" s="8" t="str">
        <f>IF(参加申込書!$M32=0,"",参加申込書!$M32)</f>
        <v/>
      </c>
      <c r="AQ20" s="8" t="str">
        <f>IF(参加申込書!$O32="","",参加申込書!$O32)</f>
        <v/>
      </c>
      <c r="AR20" s="8" t="str">
        <f>IF(参加申込書!$P32="","",参加申込書!$P32)</f>
        <v/>
      </c>
      <c r="AS20" s="8" t="str">
        <f>IF(参加申込書!$Q32=0,"",参加申込書!$Q32)</f>
        <v/>
      </c>
      <c r="AT20" s="8" t="str">
        <f>IF(参加申込書!$R32=0,"",参加申込書!$R32)</f>
        <v/>
      </c>
      <c r="AU20" s="8"/>
      <c r="AV20" s="8"/>
      <c r="AW20" s="8" t="str">
        <f>IF(参加申込書!$U32=0,"",参加申込書!$U32)</f>
        <v/>
      </c>
      <c r="AX20" s="8" t="str">
        <f>IF($AN20="","",IF(参加申込書!$S32=0,0,参加申込書!$S32))</f>
        <v/>
      </c>
      <c r="AY20" s="8" t="str">
        <f>IF(参加申込書!$T32="","",IF(参加申込書!$T32="男",1,2))</f>
        <v/>
      </c>
      <c r="AZ20" s="7"/>
      <c r="BA20" s="7"/>
      <c r="BB20" s="8"/>
      <c r="BC20" s="9" t="str">
        <f t="shared" ca="1" si="1"/>
        <v/>
      </c>
    </row>
    <row r="21" spans="1:55" x14ac:dyDescent="0.15">
      <c r="A21" s="5" t="str">
        <f t="shared" ca="1" si="0"/>
        <v/>
      </c>
      <c r="B21" s="6"/>
      <c r="C21" s="7" t="str">
        <f>IF($AN21="","",参加申込書!$K$5)</f>
        <v/>
      </c>
      <c r="D21" s="7" t="str">
        <f>IF($AN21="","",'参加申込書(直接入力用)'!$G$4)</f>
        <v/>
      </c>
      <c r="E21" s="7" t="str">
        <f>IF($AN21="","",'参加申込書(直接入力用)'!$I$9)</f>
        <v/>
      </c>
      <c r="F21" s="7" t="str">
        <f>IF($AN21="","",'参加申込書(直接入力用)'!$K$9)</f>
        <v/>
      </c>
      <c r="G21" s="7" t="str">
        <f>IF($AN21="","",IF(参加申込書!$Q$5="","",参加申込書!$Q$5))</f>
        <v/>
      </c>
      <c r="H21" s="7" t="str">
        <f>IF($AN21="","",IF(参加申込書!$Q$7="","",参加申込書!$Q$7))</f>
        <v/>
      </c>
      <c r="I21" s="7" t="str">
        <f>IF($AN21="","",IF(参加申込書!$Q$6="","",参加申込書!$Q$6))</f>
        <v/>
      </c>
      <c r="J21" s="7" t="str">
        <f>IF($AN21="","",IF(参加申込書!$Q$8="","",参加申込書!$Q$8))</f>
        <v/>
      </c>
      <c r="K21" s="7" t="str">
        <f>IF($AN21="","",IF(参加申込書!$K$8="","",参加申込書!$K$8))</f>
        <v/>
      </c>
      <c r="L21" s="7" t="str">
        <f>IF($AN21="","",IF(参加申込書!$K$9="","",参加申込書!$K$9))</f>
        <v/>
      </c>
      <c r="M21" s="7"/>
      <c r="N21" s="7"/>
      <c r="O21" s="7"/>
      <c r="P21" s="7"/>
      <c r="Q21" s="7"/>
      <c r="R21" s="7"/>
      <c r="S21" s="7"/>
      <c r="T21" s="7"/>
      <c r="U21" s="7"/>
      <c r="V21" s="7"/>
      <c r="W21" s="7"/>
      <c r="X21" s="7"/>
      <c r="Y21" s="7"/>
      <c r="Z21" s="7"/>
      <c r="AA21" s="7"/>
      <c r="AB21" s="7"/>
      <c r="AC21" s="7"/>
      <c r="AD21" s="7" t="str">
        <f>IF($AN21="","",IF(CONCATENATE(参加申込書!$K$10,参加申込書!$K$11)="","",CONCATENATE(参加申込書!$K$10,参加申込書!$K$11)))</f>
        <v/>
      </c>
      <c r="AE21" s="7"/>
      <c r="AF21" s="7"/>
      <c r="AG21" s="7"/>
      <c r="AH21" s="7"/>
      <c r="AI21" s="7"/>
      <c r="AJ21" s="7" t="str">
        <f t="shared" si="3"/>
        <v/>
      </c>
      <c r="AK21" s="7" t="str">
        <f>IF($AN21="","",LEFT(参加申込書!$J33,5))</f>
        <v/>
      </c>
      <c r="AL21" s="7" t="str">
        <f>IF($AN21="","",MID(参加申込書!$J33,7,3))</f>
        <v/>
      </c>
      <c r="AM21" s="7" t="str">
        <f>IF($AN21="","",RIGHT(参加申込書!$J33,1))</f>
        <v/>
      </c>
      <c r="AN21" s="8" t="str">
        <f>IF(参加申込書!$L33=0,"",参加申込書!$L33)</f>
        <v/>
      </c>
      <c r="AO21" s="12" t="str">
        <f>IF(参加申込書!$N33=0,"",参加申込書!$N33)</f>
        <v/>
      </c>
      <c r="AP21" s="8" t="str">
        <f>IF(参加申込書!$M33=0,"",参加申込書!$M33)</f>
        <v/>
      </c>
      <c r="AQ21" s="8" t="str">
        <f>IF(参加申込書!$O33="","",参加申込書!$O33)</f>
        <v/>
      </c>
      <c r="AR21" s="8" t="str">
        <f>IF(参加申込書!$P33="","",参加申込書!$P33)</f>
        <v/>
      </c>
      <c r="AS21" s="8" t="str">
        <f>IF(参加申込書!$Q33=0,"",参加申込書!$Q33)</f>
        <v/>
      </c>
      <c r="AT21" s="8" t="str">
        <f>IF(参加申込書!$R33=0,"",参加申込書!$R33)</f>
        <v/>
      </c>
      <c r="AU21" s="8"/>
      <c r="AV21" s="8"/>
      <c r="AW21" s="8" t="str">
        <f>IF(参加申込書!$U33=0,"",参加申込書!$U33)</f>
        <v/>
      </c>
      <c r="AX21" s="8" t="str">
        <f>IF($AN21="","",IF(参加申込書!$S33=0,0,参加申込書!$S33))</f>
        <v/>
      </c>
      <c r="AY21" s="8" t="str">
        <f>IF(参加申込書!$T33="","",IF(参加申込書!$T33="男",1,2))</f>
        <v/>
      </c>
      <c r="AZ21" s="7"/>
      <c r="BA21" s="7"/>
      <c r="BB21" s="8"/>
      <c r="BC21" s="9" t="str">
        <f t="shared" ca="1" si="1"/>
        <v/>
      </c>
    </row>
    <row r="22" spans="1:55" x14ac:dyDescent="0.15">
      <c r="A22" s="5" t="str">
        <f t="shared" ca="1" si="0"/>
        <v/>
      </c>
      <c r="B22" s="6"/>
      <c r="C22" s="7" t="str">
        <f>IF($AN22="","",参加申込書!$K$5)</f>
        <v/>
      </c>
      <c r="D22" s="7" t="str">
        <f>IF($AN22="","",'参加申込書(直接入力用)'!$G$4)</f>
        <v/>
      </c>
      <c r="E22" s="7" t="str">
        <f>IF($AN22="","",'参加申込書(直接入力用)'!$I$9)</f>
        <v/>
      </c>
      <c r="F22" s="7" t="str">
        <f>IF($AN22="","",'参加申込書(直接入力用)'!$K$9)</f>
        <v/>
      </c>
      <c r="G22" s="7" t="str">
        <f>IF($AN22="","",IF(参加申込書!$Q$5="","",参加申込書!$Q$5))</f>
        <v/>
      </c>
      <c r="H22" s="7" t="str">
        <f>IF($AN22="","",IF(参加申込書!$Q$7="","",参加申込書!$Q$7))</f>
        <v/>
      </c>
      <c r="I22" s="7" t="str">
        <f>IF($AN22="","",IF(参加申込書!$Q$6="","",参加申込書!$Q$6))</f>
        <v/>
      </c>
      <c r="J22" s="7" t="str">
        <f>IF($AN22="","",IF(参加申込書!$Q$8="","",参加申込書!$Q$8))</f>
        <v/>
      </c>
      <c r="K22" s="7" t="str">
        <f>IF($AN22="","",IF(参加申込書!$K$8="","",参加申込書!$K$8))</f>
        <v/>
      </c>
      <c r="L22" s="7" t="str">
        <f>IF($AN22="","",IF(参加申込書!$K$9="","",参加申込書!$K$9))</f>
        <v/>
      </c>
      <c r="M22" s="7"/>
      <c r="N22" s="7"/>
      <c r="O22" s="7"/>
      <c r="P22" s="7"/>
      <c r="Q22" s="7"/>
      <c r="R22" s="7"/>
      <c r="S22" s="7"/>
      <c r="T22" s="7"/>
      <c r="U22" s="7"/>
      <c r="V22" s="7"/>
      <c r="W22" s="7"/>
      <c r="X22" s="7"/>
      <c r="Y22" s="7"/>
      <c r="Z22" s="7"/>
      <c r="AA22" s="7"/>
      <c r="AB22" s="7"/>
      <c r="AC22" s="7"/>
      <c r="AD22" s="7" t="str">
        <f>IF($AN22="","",IF(CONCATENATE(参加申込書!$K$10,参加申込書!$K$11)="","",CONCATENATE(参加申込書!$K$10,参加申込書!$K$11)))</f>
        <v/>
      </c>
      <c r="AE22" s="7"/>
      <c r="AF22" s="7"/>
      <c r="AG22" s="7"/>
      <c r="AH22" s="7"/>
      <c r="AI22" s="7"/>
      <c r="AJ22" s="7" t="str">
        <f t="shared" si="3"/>
        <v/>
      </c>
      <c r="AK22" s="7" t="str">
        <f>IF($AN22="","",LEFT(参加申込書!$J34,5))</f>
        <v/>
      </c>
      <c r="AL22" s="7" t="str">
        <f>IF($AN22="","",MID(参加申込書!$J34,7,3))</f>
        <v/>
      </c>
      <c r="AM22" s="7" t="str">
        <f>IF($AN22="","",RIGHT(参加申込書!$J34,1))</f>
        <v/>
      </c>
      <c r="AN22" s="8" t="str">
        <f>IF(参加申込書!$L34=0,"",参加申込書!$L34)</f>
        <v/>
      </c>
      <c r="AO22" s="12" t="str">
        <f>IF(参加申込書!$N34=0,"",参加申込書!$N34)</f>
        <v/>
      </c>
      <c r="AP22" s="8" t="str">
        <f>IF(参加申込書!$M34=0,"",参加申込書!$M34)</f>
        <v/>
      </c>
      <c r="AQ22" s="8" t="str">
        <f>IF(参加申込書!$O34="","",参加申込書!$O34)</f>
        <v/>
      </c>
      <c r="AR22" s="8" t="str">
        <f>IF(参加申込書!$P34="","",参加申込書!$P34)</f>
        <v/>
      </c>
      <c r="AS22" s="8" t="str">
        <f>IF(参加申込書!$Q34=0,"",参加申込書!$Q34)</f>
        <v/>
      </c>
      <c r="AT22" s="8" t="str">
        <f>IF(参加申込書!$R34=0,"",参加申込書!$R34)</f>
        <v/>
      </c>
      <c r="AU22" s="8"/>
      <c r="AV22" s="8"/>
      <c r="AW22" s="8" t="str">
        <f>IF(参加申込書!$U34=0,"",参加申込書!$U34)</f>
        <v/>
      </c>
      <c r="AX22" s="8" t="str">
        <f>IF($AN22="","",IF(参加申込書!$S34=0,0,参加申込書!$S34))</f>
        <v/>
      </c>
      <c r="AY22" s="8" t="str">
        <f>IF(参加申込書!$T34="","",IF(参加申込書!$T34="男",1,2))</f>
        <v/>
      </c>
      <c r="AZ22" s="7"/>
      <c r="BA22" s="7"/>
      <c r="BB22" s="8"/>
      <c r="BC22" s="9" t="str">
        <f t="shared" ca="1" si="1"/>
        <v/>
      </c>
    </row>
    <row r="23" spans="1:55" x14ac:dyDescent="0.15">
      <c r="A23" s="5" t="str">
        <f t="shared" ca="1" si="0"/>
        <v/>
      </c>
      <c r="B23" s="6"/>
      <c r="C23" s="7" t="str">
        <f>IF($AN23="","",参加申込書!$K$5)</f>
        <v/>
      </c>
      <c r="D23" s="7" t="str">
        <f>IF($AN23="","",'参加申込書(直接入力用)'!$G$4)</f>
        <v/>
      </c>
      <c r="E23" s="7" t="str">
        <f>IF($AN23="","",'参加申込書(直接入力用)'!$I$9)</f>
        <v/>
      </c>
      <c r="F23" s="7" t="str">
        <f>IF($AN23="","",'参加申込書(直接入力用)'!$K$9)</f>
        <v/>
      </c>
      <c r="G23" s="7" t="str">
        <f>IF($AN23="","",IF(参加申込書!$Q$5="","",参加申込書!$Q$5))</f>
        <v/>
      </c>
      <c r="H23" s="7" t="str">
        <f>IF($AN23="","",IF(参加申込書!$Q$7="","",参加申込書!$Q$7))</f>
        <v/>
      </c>
      <c r="I23" s="7" t="str">
        <f>IF($AN23="","",IF(参加申込書!$Q$6="","",参加申込書!$Q$6))</f>
        <v/>
      </c>
      <c r="J23" s="7" t="str">
        <f>IF($AN23="","",IF(参加申込書!$Q$8="","",参加申込書!$Q$8))</f>
        <v/>
      </c>
      <c r="K23" s="7" t="str">
        <f>IF($AN23="","",IF(参加申込書!$K$8="","",参加申込書!$K$8))</f>
        <v/>
      </c>
      <c r="L23" s="7" t="str">
        <f>IF($AN23="","",IF(参加申込書!$K$9="","",参加申込書!$K$9))</f>
        <v/>
      </c>
      <c r="M23" s="7"/>
      <c r="N23" s="7"/>
      <c r="O23" s="7"/>
      <c r="P23" s="7"/>
      <c r="Q23" s="7"/>
      <c r="R23" s="7"/>
      <c r="S23" s="7"/>
      <c r="T23" s="7"/>
      <c r="U23" s="7"/>
      <c r="V23" s="7"/>
      <c r="W23" s="7"/>
      <c r="X23" s="7"/>
      <c r="Y23" s="7"/>
      <c r="Z23" s="7"/>
      <c r="AA23" s="7"/>
      <c r="AB23" s="7"/>
      <c r="AC23" s="7"/>
      <c r="AD23" s="7" t="str">
        <f>IF($AN23="","",IF(CONCATENATE(参加申込書!$K$10,参加申込書!$K$11)="","",CONCATENATE(参加申込書!$K$10,参加申込書!$K$11)))</f>
        <v/>
      </c>
      <c r="AE23" s="7"/>
      <c r="AF23" s="7"/>
      <c r="AG23" s="7"/>
      <c r="AH23" s="7"/>
      <c r="AI23" s="7"/>
      <c r="AJ23" s="7" t="str">
        <f t="shared" si="3"/>
        <v/>
      </c>
      <c r="AK23" s="7" t="str">
        <f>IF($AN23="","",LEFT(参加申込書!$J35,5))</f>
        <v/>
      </c>
      <c r="AL23" s="7" t="str">
        <f>IF($AN23="","",MID(参加申込書!$J35,7,3))</f>
        <v/>
      </c>
      <c r="AM23" s="7" t="str">
        <f>IF($AN23="","",RIGHT(参加申込書!$J35,1))</f>
        <v/>
      </c>
      <c r="AN23" s="8" t="str">
        <f>IF(参加申込書!$L35=0,"",参加申込書!$L35)</f>
        <v/>
      </c>
      <c r="AO23" s="12" t="str">
        <f>IF(参加申込書!$N35=0,"",参加申込書!$N35)</f>
        <v/>
      </c>
      <c r="AP23" s="8" t="str">
        <f>IF(参加申込書!$M35=0,"",参加申込書!$M35)</f>
        <v/>
      </c>
      <c r="AQ23" s="8" t="str">
        <f>IF(参加申込書!$O35="","",参加申込書!$O35)</f>
        <v/>
      </c>
      <c r="AR23" s="8" t="str">
        <f>IF(参加申込書!$P35="","",参加申込書!$P35)</f>
        <v/>
      </c>
      <c r="AS23" s="8" t="str">
        <f>IF(参加申込書!$Q35=0,"",参加申込書!$Q35)</f>
        <v/>
      </c>
      <c r="AT23" s="8" t="str">
        <f>IF(参加申込書!$R35=0,"",参加申込書!$R35)</f>
        <v/>
      </c>
      <c r="AU23" s="8"/>
      <c r="AV23" s="8"/>
      <c r="AW23" s="8" t="str">
        <f>IF(参加申込書!$U35=0,"",参加申込書!$U35)</f>
        <v/>
      </c>
      <c r="AX23" s="8" t="str">
        <f>IF($AN23="","",IF(参加申込書!$S35=0,0,参加申込書!$S35))</f>
        <v/>
      </c>
      <c r="AY23" s="8" t="str">
        <f>IF(参加申込書!$T35="","",IF(参加申込書!$T35="男",1,2))</f>
        <v/>
      </c>
      <c r="AZ23" s="7"/>
      <c r="BA23" s="7"/>
      <c r="BB23" s="8"/>
      <c r="BC23" s="9" t="str">
        <f t="shared" ca="1" si="1"/>
        <v/>
      </c>
    </row>
    <row r="24" spans="1:55" x14ac:dyDescent="0.15">
      <c r="A24" s="5" t="str">
        <f t="shared" ca="1" si="0"/>
        <v/>
      </c>
      <c r="B24" s="6"/>
      <c r="C24" s="7" t="str">
        <f>IF($AN24="","",参加申込書!$K$5)</f>
        <v/>
      </c>
      <c r="D24" s="7" t="str">
        <f>IF($AN24="","",'参加申込書(直接入力用)'!$G$4)</f>
        <v/>
      </c>
      <c r="E24" s="7" t="str">
        <f>IF($AN24="","",'参加申込書(直接入力用)'!$I$9)</f>
        <v/>
      </c>
      <c r="F24" s="7" t="str">
        <f>IF($AN24="","",'参加申込書(直接入力用)'!$K$9)</f>
        <v/>
      </c>
      <c r="G24" s="7" t="str">
        <f>IF($AN24="","",IF(参加申込書!$Q$5="","",参加申込書!$Q$5))</f>
        <v/>
      </c>
      <c r="H24" s="7" t="str">
        <f>IF($AN24="","",IF(参加申込書!$Q$7="","",参加申込書!$Q$7))</f>
        <v/>
      </c>
      <c r="I24" s="7" t="str">
        <f>IF($AN24="","",IF(参加申込書!$Q$6="","",参加申込書!$Q$6))</f>
        <v/>
      </c>
      <c r="J24" s="7" t="str">
        <f>IF($AN24="","",IF(参加申込書!$Q$8="","",参加申込書!$Q$8))</f>
        <v/>
      </c>
      <c r="K24" s="7" t="str">
        <f>IF($AN24="","",IF(参加申込書!$K$8="","",参加申込書!$K$8))</f>
        <v/>
      </c>
      <c r="L24" s="7" t="str">
        <f>IF($AN24="","",IF(参加申込書!$K$9="","",参加申込書!$K$9))</f>
        <v/>
      </c>
      <c r="M24" s="7"/>
      <c r="N24" s="7"/>
      <c r="O24" s="7"/>
      <c r="P24" s="7"/>
      <c r="Q24" s="7"/>
      <c r="R24" s="7"/>
      <c r="S24" s="7"/>
      <c r="T24" s="7"/>
      <c r="U24" s="7"/>
      <c r="V24" s="7"/>
      <c r="W24" s="7"/>
      <c r="X24" s="7"/>
      <c r="Y24" s="7"/>
      <c r="Z24" s="7"/>
      <c r="AA24" s="7"/>
      <c r="AB24" s="7"/>
      <c r="AC24" s="7"/>
      <c r="AD24" s="7" t="str">
        <f>IF($AN24="","",IF(CONCATENATE(参加申込書!$K$10,参加申込書!$K$11)="","",CONCATENATE(参加申込書!$K$10,参加申込書!$K$11)))</f>
        <v/>
      </c>
      <c r="AE24" s="7"/>
      <c r="AF24" s="7"/>
      <c r="AG24" s="7"/>
      <c r="AH24" s="7"/>
      <c r="AI24" s="7"/>
      <c r="AJ24" s="7" t="str">
        <f t="shared" si="3"/>
        <v/>
      </c>
      <c r="AK24" s="7" t="str">
        <f>IF($AN24="","",LEFT(参加申込書!$J36,5))</f>
        <v/>
      </c>
      <c r="AL24" s="7" t="str">
        <f>IF($AN24="","",MID(参加申込書!$J36,7,3))</f>
        <v/>
      </c>
      <c r="AM24" s="7" t="str">
        <f>IF($AN24="","",RIGHT(参加申込書!$J36,1))</f>
        <v/>
      </c>
      <c r="AN24" s="8" t="str">
        <f>IF(参加申込書!$L36=0,"",参加申込書!$L36)</f>
        <v/>
      </c>
      <c r="AO24" s="12" t="str">
        <f>IF(参加申込書!$N36=0,"",参加申込書!$N36)</f>
        <v/>
      </c>
      <c r="AP24" s="8" t="str">
        <f>IF(参加申込書!$M36=0,"",参加申込書!$M36)</f>
        <v/>
      </c>
      <c r="AQ24" s="8" t="str">
        <f>IF(参加申込書!$O36="","",参加申込書!$O36)</f>
        <v/>
      </c>
      <c r="AR24" s="8" t="str">
        <f>IF(参加申込書!$P36="","",参加申込書!$P36)</f>
        <v/>
      </c>
      <c r="AS24" s="8" t="str">
        <f>IF(参加申込書!$Q36=0,"",参加申込書!$Q36)</f>
        <v/>
      </c>
      <c r="AT24" s="8" t="str">
        <f>IF(参加申込書!$R36=0,"",参加申込書!$R36)</f>
        <v/>
      </c>
      <c r="AU24" s="8"/>
      <c r="AV24" s="8"/>
      <c r="AW24" s="8" t="str">
        <f>IF(参加申込書!$U36=0,"",参加申込書!$U36)</f>
        <v/>
      </c>
      <c r="AX24" s="8" t="str">
        <f>IF($AN24="","",IF(参加申込書!$S36=0,0,参加申込書!$S36))</f>
        <v/>
      </c>
      <c r="AY24" s="8" t="str">
        <f>IF(参加申込書!$T36="","",IF(参加申込書!$T36="男",1,2))</f>
        <v/>
      </c>
      <c r="AZ24" s="7"/>
      <c r="BA24" s="7"/>
      <c r="BB24" s="8"/>
      <c r="BC24" s="9" t="str">
        <f t="shared" ca="1" si="1"/>
        <v/>
      </c>
    </row>
    <row r="25" spans="1:55" x14ac:dyDescent="0.15">
      <c r="A25" s="5" t="str">
        <f t="shared" ca="1" si="0"/>
        <v/>
      </c>
      <c r="B25" s="6"/>
      <c r="C25" s="7" t="str">
        <f>IF($AN25="","",参加申込書!$K$5)</f>
        <v/>
      </c>
      <c r="D25" s="7" t="str">
        <f>IF($AN25="","",'参加申込書(直接入力用)'!$G$4)</f>
        <v/>
      </c>
      <c r="E25" s="7" t="str">
        <f>IF($AN25="","",'参加申込書(直接入力用)'!$I$9)</f>
        <v/>
      </c>
      <c r="F25" s="7" t="str">
        <f>IF($AN25="","",'参加申込書(直接入力用)'!$K$9)</f>
        <v/>
      </c>
      <c r="G25" s="7" t="str">
        <f>IF($AN25="","",IF(参加申込書!$Q$5="","",参加申込書!$Q$5))</f>
        <v/>
      </c>
      <c r="H25" s="7" t="str">
        <f>IF($AN25="","",IF(参加申込書!$Q$7="","",参加申込書!$Q$7))</f>
        <v/>
      </c>
      <c r="I25" s="7" t="str">
        <f>IF($AN25="","",IF(参加申込書!$Q$6="","",参加申込書!$Q$6))</f>
        <v/>
      </c>
      <c r="J25" s="7" t="str">
        <f>IF($AN25="","",IF(参加申込書!$Q$8="","",参加申込書!$Q$8))</f>
        <v/>
      </c>
      <c r="K25" s="7" t="str">
        <f>IF($AN25="","",IF(参加申込書!$K$8="","",参加申込書!$K$8))</f>
        <v/>
      </c>
      <c r="L25" s="7" t="str">
        <f>IF($AN25="","",IF(参加申込書!$K$9="","",参加申込書!$K$9))</f>
        <v/>
      </c>
      <c r="M25" s="7"/>
      <c r="N25" s="7"/>
      <c r="O25" s="7"/>
      <c r="P25" s="7"/>
      <c r="Q25" s="7"/>
      <c r="R25" s="7"/>
      <c r="S25" s="7"/>
      <c r="T25" s="7"/>
      <c r="U25" s="7"/>
      <c r="V25" s="7"/>
      <c r="W25" s="7"/>
      <c r="X25" s="7"/>
      <c r="Y25" s="7"/>
      <c r="Z25" s="7"/>
      <c r="AA25" s="7"/>
      <c r="AB25" s="7"/>
      <c r="AC25" s="7"/>
      <c r="AD25" s="7" t="str">
        <f>IF($AN25="","",IF(CONCATENATE(参加申込書!$K$10,参加申込書!$K$11)="","",CONCATENATE(参加申込書!$K$10,参加申込書!$K$11)))</f>
        <v/>
      </c>
      <c r="AE25" s="7"/>
      <c r="AF25" s="7"/>
      <c r="AG25" s="7"/>
      <c r="AH25" s="7"/>
      <c r="AI25" s="7"/>
      <c r="AJ25" s="7" t="str">
        <f t="shared" si="3"/>
        <v/>
      </c>
      <c r="AK25" s="7" t="str">
        <f>IF($AN25="","",LEFT(参加申込書!$J37,5))</f>
        <v/>
      </c>
      <c r="AL25" s="7" t="str">
        <f>IF($AN25="","",MID(参加申込書!$J37,7,3))</f>
        <v/>
      </c>
      <c r="AM25" s="7" t="str">
        <f>IF($AN25="","",RIGHT(参加申込書!$J37,1))</f>
        <v/>
      </c>
      <c r="AN25" s="8" t="str">
        <f>IF(参加申込書!$L37=0,"",参加申込書!$L37)</f>
        <v/>
      </c>
      <c r="AO25" s="12" t="str">
        <f>IF(参加申込書!$N37=0,"",参加申込書!$N37)</f>
        <v/>
      </c>
      <c r="AP25" s="8" t="str">
        <f>IF(参加申込書!$M37=0,"",参加申込書!$M37)</f>
        <v/>
      </c>
      <c r="AQ25" s="8" t="str">
        <f>IF(参加申込書!$O37="","",参加申込書!$O37)</f>
        <v/>
      </c>
      <c r="AR25" s="8" t="str">
        <f>IF(参加申込書!$P37="","",参加申込書!$P37)</f>
        <v/>
      </c>
      <c r="AS25" s="8" t="str">
        <f>IF(参加申込書!$Q37=0,"",参加申込書!$Q37)</f>
        <v/>
      </c>
      <c r="AT25" s="8" t="str">
        <f>IF(参加申込書!$R37=0,"",参加申込書!$R37)</f>
        <v/>
      </c>
      <c r="AU25" s="8"/>
      <c r="AV25" s="8"/>
      <c r="AW25" s="8" t="str">
        <f>IF(参加申込書!$U37=0,"",参加申込書!$U37)</f>
        <v/>
      </c>
      <c r="AX25" s="8" t="str">
        <f>IF($AN25="","",IF(参加申込書!$S37=0,0,参加申込書!$S37))</f>
        <v/>
      </c>
      <c r="AY25" s="8" t="str">
        <f>IF(参加申込書!$T37="","",IF(参加申込書!$T37="男",1,2))</f>
        <v/>
      </c>
      <c r="AZ25" s="7"/>
      <c r="BA25" s="7"/>
      <c r="BB25" s="8"/>
      <c r="BC25" s="9" t="str">
        <f t="shared" ca="1" si="1"/>
        <v/>
      </c>
    </row>
    <row r="26" spans="1:55" x14ac:dyDescent="0.15">
      <c r="A26" s="5" t="str">
        <f t="shared" ca="1" si="0"/>
        <v/>
      </c>
      <c r="B26" s="6"/>
      <c r="C26" s="7" t="str">
        <f>IF($AN26="","",参加申込書!$K$5)</f>
        <v/>
      </c>
      <c r="D26" s="7" t="str">
        <f>IF($AN26="","",'参加申込書(直接入力用)'!$G$4)</f>
        <v/>
      </c>
      <c r="E26" s="7" t="str">
        <f>IF($AN26="","",'参加申込書(直接入力用)'!$I$9)</f>
        <v/>
      </c>
      <c r="F26" s="7" t="str">
        <f>IF($AN26="","",'参加申込書(直接入力用)'!$K$9)</f>
        <v/>
      </c>
      <c r="G26" s="7" t="str">
        <f>IF($AN26="","",IF(参加申込書!$Q$5="","",参加申込書!$Q$5))</f>
        <v/>
      </c>
      <c r="H26" s="7" t="str">
        <f>IF($AN26="","",IF(参加申込書!$Q$7="","",参加申込書!$Q$7))</f>
        <v/>
      </c>
      <c r="I26" s="7" t="str">
        <f>IF($AN26="","",IF(参加申込書!$Q$6="","",参加申込書!$Q$6))</f>
        <v/>
      </c>
      <c r="J26" s="7" t="str">
        <f>IF($AN26="","",IF(参加申込書!$Q$8="","",参加申込書!$Q$8))</f>
        <v/>
      </c>
      <c r="K26" s="7" t="str">
        <f>IF($AN26="","",IF(参加申込書!$K$8="","",参加申込書!$K$8))</f>
        <v/>
      </c>
      <c r="L26" s="7" t="str">
        <f>IF($AN26="","",IF(参加申込書!$K$9="","",参加申込書!$K$9))</f>
        <v/>
      </c>
      <c r="M26" s="7"/>
      <c r="N26" s="7"/>
      <c r="O26" s="7"/>
      <c r="P26" s="7"/>
      <c r="Q26" s="7"/>
      <c r="R26" s="7"/>
      <c r="S26" s="7"/>
      <c r="T26" s="7"/>
      <c r="U26" s="7"/>
      <c r="V26" s="7"/>
      <c r="W26" s="7"/>
      <c r="X26" s="7"/>
      <c r="Y26" s="7"/>
      <c r="Z26" s="7"/>
      <c r="AA26" s="7"/>
      <c r="AB26" s="7"/>
      <c r="AC26" s="7"/>
      <c r="AD26" s="7" t="str">
        <f>IF($AN26="","",IF(CONCATENATE(参加申込書!$K$10,参加申込書!$K$11)="","",CONCATENATE(参加申込書!$K$10,参加申込書!$K$11)))</f>
        <v/>
      </c>
      <c r="AE26" s="7"/>
      <c r="AF26" s="7"/>
      <c r="AG26" s="7"/>
      <c r="AH26" s="7"/>
      <c r="AI26" s="7"/>
      <c r="AJ26" s="7" t="str">
        <f t="shared" si="3"/>
        <v/>
      </c>
      <c r="AK26" s="7" t="str">
        <f>IF($AN26="","",LEFT(参加申込書!$J38,5))</f>
        <v/>
      </c>
      <c r="AL26" s="7" t="str">
        <f>IF($AN26="","",MID(参加申込書!$J38,7,3))</f>
        <v/>
      </c>
      <c r="AM26" s="7" t="str">
        <f>IF($AN26="","",RIGHT(参加申込書!$J38,1))</f>
        <v/>
      </c>
      <c r="AN26" s="8" t="str">
        <f>IF(参加申込書!$L38=0,"",参加申込書!$L38)</f>
        <v/>
      </c>
      <c r="AO26" s="12" t="str">
        <f>IF(参加申込書!$N38=0,"",参加申込書!$N38)</f>
        <v/>
      </c>
      <c r="AP26" s="8" t="str">
        <f>IF(参加申込書!$M38=0,"",参加申込書!$M38)</f>
        <v/>
      </c>
      <c r="AQ26" s="8" t="str">
        <f>IF(参加申込書!$O38="","",参加申込書!$O38)</f>
        <v/>
      </c>
      <c r="AR26" s="8" t="str">
        <f>IF(参加申込書!$P38="","",参加申込書!$P38)</f>
        <v/>
      </c>
      <c r="AS26" s="8" t="str">
        <f>IF(参加申込書!$Q38=0,"",参加申込書!$Q38)</f>
        <v/>
      </c>
      <c r="AT26" s="8" t="str">
        <f>IF(参加申込書!$R38=0,"",参加申込書!$R38)</f>
        <v/>
      </c>
      <c r="AU26" s="8"/>
      <c r="AV26" s="8"/>
      <c r="AW26" s="8" t="str">
        <f>IF(参加申込書!$U38=0,"",参加申込書!$U38)</f>
        <v/>
      </c>
      <c r="AX26" s="8" t="str">
        <f>IF($AN26="","",IF(参加申込書!$S38=0,0,参加申込書!$S38))</f>
        <v/>
      </c>
      <c r="AY26" s="8" t="str">
        <f>IF(参加申込書!$T38="","",IF(参加申込書!$T38="男",1,2))</f>
        <v/>
      </c>
      <c r="AZ26" s="7"/>
      <c r="BA26" s="7"/>
      <c r="BB26" s="8"/>
      <c r="BC26" s="9" t="str">
        <f t="shared" ca="1" si="1"/>
        <v/>
      </c>
    </row>
    <row r="27" spans="1:55" x14ac:dyDescent="0.15">
      <c r="A27" s="5" t="str">
        <f t="shared" ca="1" si="0"/>
        <v/>
      </c>
      <c r="B27" s="6"/>
      <c r="C27" s="7" t="str">
        <f>IF($AN27="","",参加申込書!$K$5)</f>
        <v/>
      </c>
      <c r="D27" s="7" t="str">
        <f>IF($AN27="","",'参加申込書(直接入力用)'!$G$4)</f>
        <v/>
      </c>
      <c r="E27" s="7" t="str">
        <f>IF($AN27="","",'参加申込書(直接入力用)'!$I$9)</f>
        <v/>
      </c>
      <c r="F27" s="7" t="str">
        <f>IF($AN27="","",'参加申込書(直接入力用)'!$K$9)</f>
        <v/>
      </c>
      <c r="G27" s="7" t="str">
        <f>IF($AN27="","",IF(参加申込書!$Q$5="","",参加申込書!$Q$5))</f>
        <v/>
      </c>
      <c r="H27" s="7" t="str">
        <f>IF($AN27="","",IF(参加申込書!$Q$7="","",参加申込書!$Q$7))</f>
        <v/>
      </c>
      <c r="I27" s="7" t="str">
        <f>IF($AN27="","",IF(参加申込書!$Q$6="","",参加申込書!$Q$6))</f>
        <v/>
      </c>
      <c r="J27" s="7" t="str">
        <f>IF($AN27="","",IF(参加申込書!$Q$8="","",参加申込書!$Q$8))</f>
        <v/>
      </c>
      <c r="K27" s="7" t="str">
        <f>IF($AN27="","",IF(参加申込書!$K$8="","",参加申込書!$K$8))</f>
        <v/>
      </c>
      <c r="L27" s="7" t="str">
        <f>IF($AN27="","",IF(参加申込書!$K$9="","",参加申込書!$K$9))</f>
        <v/>
      </c>
      <c r="M27" s="7"/>
      <c r="N27" s="7"/>
      <c r="O27" s="7"/>
      <c r="P27" s="7"/>
      <c r="Q27" s="7"/>
      <c r="R27" s="7"/>
      <c r="S27" s="7"/>
      <c r="T27" s="7"/>
      <c r="U27" s="7"/>
      <c r="V27" s="7"/>
      <c r="W27" s="7"/>
      <c r="X27" s="7"/>
      <c r="Y27" s="7"/>
      <c r="Z27" s="7"/>
      <c r="AA27" s="7"/>
      <c r="AB27" s="7"/>
      <c r="AC27" s="7"/>
      <c r="AD27" s="7" t="str">
        <f>IF($AN27="","",IF(CONCATENATE(参加申込書!$K$10,参加申込書!$K$11)="","",CONCATENATE(参加申込書!$K$10,参加申込書!$K$11)))</f>
        <v/>
      </c>
      <c r="AE27" s="7"/>
      <c r="AF27" s="7"/>
      <c r="AG27" s="7"/>
      <c r="AH27" s="7"/>
      <c r="AI27" s="7"/>
      <c r="AJ27" s="7" t="str">
        <f t="shared" si="3"/>
        <v/>
      </c>
      <c r="AK27" s="7" t="str">
        <f>IF($AN27="","",LEFT(参加申込書!$J39,5))</f>
        <v/>
      </c>
      <c r="AL27" s="7" t="str">
        <f>IF($AN27="","",MID(参加申込書!$J39,7,3))</f>
        <v/>
      </c>
      <c r="AM27" s="7" t="str">
        <f>IF($AN27="","",RIGHT(参加申込書!$J39,1))</f>
        <v/>
      </c>
      <c r="AN27" s="8" t="str">
        <f>IF(参加申込書!$L39=0,"",参加申込書!$L39)</f>
        <v/>
      </c>
      <c r="AO27" s="12" t="str">
        <f>IF(参加申込書!$N39=0,"",参加申込書!$N39)</f>
        <v/>
      </c>
      <c r="AP27" s="8" t="str">
        <f>IF(参加申込書!$M39=0,"",参加申込書!$M39)</f>
        <v/>
      </c>
      <c r="AQ27" s="8" t="str">
        <f>IF(参加申込書!$O39="","",参加申込書!$O39)</f>
        <v/>
      </c>
      <c r="AR27" s="8" t="str">
        <f>IF(参加申込書!$P39="","",参加申込書!$P39)</f>
        <v/>
      </c>
      <c r="AS27" s="8" t="str">
        <f>IF(参加申込書!$Q39=0,"",参加申込書!$Q39)</f>
        <v/>
      </c>
      <c r="AT27" s="8" t="str">
        <f>IF(参加申込書!$R39=0,"",参加申込書!$R39)</f>
        <v/>
      </c>
      <c r="AU27" s="8"/>
      <c r="AV27" s="8"/>
      <c r="AW27" s="8" t="str">
        <f>IF(参加申込書!$U39=0,"",参加申込書!$U39)</f>
        <v/>
      </c>
      <c r="AX27" s="8" t="str">
        <f>IF($AN27="","",IF(参加申込書!$S39=0,0,参加申込書!$S39))</f>
        <v/>
      </c>
      <c r="AY27" s="8" t="str">
        <f>IF(参加申込書!$T39="","",IF(参加申込書!$T39="男",1,2))</f>
        <v/>
      </c>
      <c r="AZ27" s="7"/>
      <c r="BA27" s="7"/>
      <c r="BB27" s="8"/>
      <c r="BC27" s="9" t="str">
        <f t="shared" ca="1" si="1"/>
        <v/>
      </c>
    </row>
    <row r="28" spans="1:55" x14ac:dyDescent="0.15">
      <c r="A28" s="5" t="str">
        <f t="shared" ca="1" si="0"/>
        <v/>
      </c>
      <c r="B28" s="6"/>
      <c r="C28" s="7" t="str">
        <f>IF($AN28="","",参加申込書!$K$5)</f>
        <v/>
      </c>
      <c r="D28" s="7" t="str">
        <f>IF($AN28="","",'参加申込書(直接入力用)'!$G$4)</f>
        <v/>
      </c>
      <c r="E28" s="7" t="str">
        <f>IF($AN28="","",'参加申込書(直接入力用)'!$I$9)</f>
        <v/>
      </c>
      <c r="F28" s="7" t="str">
        <f>IF($AN28="","",'参加申込書(直接入力用)'!$K$9)</f>
        <v/>
      </c>
      <c r="G28" s="7" t="str">
        <f>IF($AN28="","",IF(参加申込書!$Q$5="","",参加申込書!$Q$5))</f>
        <v/>
      </c>
      <c r="H28" s="7" t="str">
        <f>IF($AN28="","",IF(参加申込書!$Q$7="","",参加申込書!$Q$7))</f>
        <v/>
      </c>
      <c r="I28" s="7" t="str">
        <f>IF($AN28="","",IF(参加申込書!$Q$6="","",参加申込書!$Q$6))</f>
        <v/>
      </c>
      <c r="J28" s="7" t="str">
        <f>IF($AN28="","",IF(参加申込書!$Q$8="","",参加申込書!$Q$8))</f>
        <v/>
      </c>
      <c r="K28" s="7" t="str">
        <f>IF($AN28="","",IF(参加申込書!$K$8="","",参加申込書!$K$8))</f>
        <v/>
      </c>
      <c r="L28" s="7" t="str">
        <f>IF($AN28="","",IF(参加申込書!$K$9="","",参加申込書!$K$9))</f>
        <v/>
      </c>
      <c r="M28" s="7"/>
      <c r="N28" s="7"/>
      <c r="O28" s="7"/>
      <c r="P28" s="7"/>
      <c r="Q28" s="7"/>
      <c r="R28" s="7"/>
      <c r="S28" s="7"/>
      <c r="T28" s="7"/>
      <c r="U28" s="7"/>
      <c r="V28" s="7"/>
      <c r="W28" s="7"/>
      <c r="X28" s="7"/>
      <c r="Y28" s="7"/>
      <c r="Z28" s="7"/>
      <c r="AA28" s="7"/>
      <c r="AB28" s="7"/>
      <c r="AC28" s="7"/>
      <c r="AD28" s="7" t="str">
        <f>IF($AN28="","",IF(CONCATENATE(参加申込書!$K$10,参加申込書!$K$11)="","",CONCATENATE(参加申込書!$K$10,参加申込書!$K$11)))</f>
        <v/>
      </c>
      <c r="AE28" s="7"/>
      <c r="AF28" s="7"/>
      <c r="AG28" s="7"/>
      <c r="AH28" s="7"/>
      <c r="AI28" s="7"/>
      <c r="AJ28" s="7" t="str">
        <f t="shared" si="3"/>
        <v/>
      </c>
      <c r="AK28" s="7" t="str">
        <f>IF($AN28="","",LEFT(参加申込書!$J40,5))</f>
        <v/>
      </c>
      <c r="AL28" s="7" t="str">
        <f>IF($AN28="","",MID(参加申込書!$J40,7,3))</f>
        <v/>
      </c>
      <c r="AM28" s="7" t="str">
        <f>IF($AN28="","",RIGHT(参加申込書!$J40,1))</f>
        <v/>
      </c>
      <c r="AN28" s="8" t="str">
        <f>IF(参加申込書!$L40=0,"",参加申込書!$L40)</f>
        <v/>
      </c>
      <c r="AO28" s="12" t="str">
        <f>IF(参加申込書!$N40=0,"",参加申込書!$N40)</f>
        <v/>
      </c>
      <c r="AP28" s="8" t="str">
        <f>IF(参加申込書!$M40=0,"",参加申込書!$M40)</f>
        <v/>
      </c>
      <c r="AQ28" s="8" t="str">
        <f>IF(参加申込書!$O40="","",参加申込書!$O40)</f>
        <v/>
      </c>
      <c r="AR28" s="8" t="str">
        <f>IF(参加申込書!$P40="","",参加申込書!$P40)</f>
        <v/>
      </c>
      <c r="AS28" s="8" t="str">
        <f>IF(参加申込書!$Q40=0,"",参加申込書!$Q40)</f>
        <v/>
      </c>
      <c r="AT28" s="8" t="str">
        <f>IF(参加申込書!$R40=0,"",参加申込書!$R40)</f>
        <v/>
      </c>
      <c r="AU28" s="8"/>
      <c r="AV28" s="8"/>
      <c r="AW28" s="8" t="str">
        <f>IF(参加申込書!$U40=0,"",参加申込書!$U40)</f>
        <v/>
      </c>
      <c r="AX28" s="8" t="str">
        <f>IF($AN28="","",IF(参加申込書!$S40=0,0,参加申込書!$S40))</f>
        <v/>
      </c>
      <c r="AY28" s="8" t="str">
        <f>IF(参加申込書!$T40="","",IF(参加申込書!$T40="男",1,2))</f>
        <v/>
      </c>
      <c r="AZ28" s="7"/>
      <c r="BA28" s="7"/>
      <c r="BB28" s="8"/>
      <c r="BC28" s="9" t="str">
        <f t="shared" ca="1" si="1"/>
        <v/>
      </c>
    </row>
    <row r="29" spans="1:55" x14ac:dyDescent="0.15">
      <c r="A29" s="5" t="str">
        <f t="shared" ca="1" si="0"/>
        <v/>
      </c>
      <c r="B29" s="6"/>
      <c r="C29" s="7" t="str">
        <f>IF($AN29="","",参加申込書!$K$5)</f>
        <v/>
      </c>
      <c r="D29" s="7" t="str">
        <f>IF($AN29="","",'参加申込書(直接入力用)'!$G$4)</f>
        <v/>
      </c>
      <c r="E29" s="7" t="str">
        <f>IF($AN29="","",'参加申込書(直接入力用)'!$I$9)</f>
        <v/>
      </c>
      <c r="F29" s="7" t="str">
        <f>IF($AN29="","",'参加申込書(直接入力用)'!$K$9)</f>
        <v/>
      </c>
      <c r="G29" s="7" t="str">
        <f>IF($AN29="","",IF(参加申込書!$Q$5="","",参加申込書!$Q$5))</f>
        <v/>
      </c>
      <c r="H29" s="7" t="str">
        <f>IF($AN29="","",IF(参加申込書!$Q$7="","",参加申込書!$Q$7))</f>
        <v/>
      </c>
      <c r="I29" s="7" t="str">
        <f>IF($AN29="","",IF(参加申込書!$Q$6="","",参加申込書!$Q$6))</f>
        <v/>
      </c>
      <c r="J29" s="7" t="str">
        <f>IF($AN29="","",IF(参加申込書!$Q$8="","",参加申込書!$Q$8))</f>
        <v/>
      </c>
      <c r="K29" s="7" t="str">
        <f>IF($AN29="","",IF(参加申込書!$K$8="","",参加申込書!$K$8))</f>
        <v/>
      </c>
      <c r="L29" s="7" t="str">
        <f>IF($AN29="","",IF(参加申込書!$K$9="","",参加申込書!$K$9))</f>
        <v/>
      </c>
      <c r="M29" s="7"/>
      <c r="N29" s="7"/>
      <c r="O29" s="7"/>
      <c r="P29" s="7"/>
      <c r="Q29" s="7"/>
      <c r="R29" s="7"/>
      <c r="S29" s="7"/>
      <c r="T29" s="7"/>
      <c r="U29" s="7"/>
      <c r="V29" s="7"/>
      <c r="W29" s="7"/>
      <c r="X29" s="7"/>
      <c r="Y29" s="7"/>
      <c r="Z29" s="7"/>
      <c r="AA29" s="7"/>
      <c r="AB29" s="7"/>
      <c r="AC29" s="7"/>
      <c r="AD29" s="7" t="str">
        <f>IF($AN29="","",IF(CONCATENATE(参加申込書!$K$10,参加申込書!$K$11)="","",CONCATENATE(参加申込書!$K$10,参加申込書!$K$11)))</f>
        <v/>
      </c>
      <c r="AE29" s="7"/>
      <c r="AF29" s="7"/>
      <c r="AG29" s="7"/>
      <c r="AH29" s="7"/>
      <c r="AI29" s="7"/>
      <c r="AJ29" s="7" t="str">
        <f t="shared" si="3"/>
        <v/>
      </c>
      <c r="AK29" s="7" t="str">
        <f>IF($AN29="","",LEFT(参加申込書!$J41,5))</f>
        <v/>
      </c>
      <c r="AL29" s="7" t="str">
        <f>IF($AN29="","",MID(参加申込書!$J41,7,3))</f>
        <v/>
      </c>
      <c r="AM29" s="7" t="str">
        <f>IF($AN29="","",RIGHT(参加申込書!$J41,1))</f>
        <v/>
      </c>
      <c r="AN29" s="8" t="str">
        <f>IF(参加申込書!$L41=0,"",参加申込書!$L41)</f>
        <v/>
      </c>
      <c r="AO29" s="12" t="str">
        <f>IF(参加申込書!$N41=0,"",参加申込書!$N41)</f>
        <v/>
      </c>
      <c r="AP29" s="8" t="str">
        <f>IF(参加申込書!$M41=0,"",参加申込書!$M41)</f>
        <v/>
      </c>
      <c r="AQ29" s="8" t="str">
        <f>IF(参加申込書!$O41="","",参加申込書!$O41)</f>
        <v/>
      </c>
      <c r="AR29" s="8" t="str">
        <f>IF(参加申込書!$P41="","",参加申込書!$P41)</f>
        <v/>
      </c>
      <c r="AS29" s="8" t="str">
        <f>IF(参加申込書!$Q41=0,"",参加申込書!$Q41)</f>
        <v/>
      </c>
      <c r="AT29" s="8" t="str">
        <f>IF(参加申込書!$R41=0,"",参加申込書!$R41)</f>
        <v/>
      </c>
      <c r="AU29" s="8"/>
      <c r="AV29" s="8"/>
      <c r="AW29" s="8" t="str">
        <f>IF(参加申込書!$U41=0,"",参加申込書!$U41)</f>
        <v/>
      </c>
      <c r="AX29" s="8" t="str">
        <f>IF($AN29="","",IF(参加申込書!$S41=0,0,参加申込書!$S41))</f>
        <v/>
      </c>
      <c r="AY29" s="8" t="str">
        <f>IF(参加申込書!$T41="","",IF(参加申込書!$T41="男",1,2))</f>
        <v/>
      </c>
      <c r="AZ29" s="7"/>
      <c r="BA29" s="7"/>
      <c r="BB29" s="8"/>
      <c r="BC29" s="9" t="str">
        <f t="shared" ca="1" si="1"/>
        <v/>
      </c>
    </row>
    <row r="30" spans="1:55" x14ac:dyDescent="0.15">
      <c r="A30" s="5" t="str">
        <f t="shared" ca="1" si="0"/>
        <v/>
      </c>
      <c r="B30" s="6"/>
      <c r="C30" s="7" t="str">
        <f>IF($AN30="","",参加申込書!$K$5)</f>
        <v/>
      </c>
      <c r="D30" s="7" t="str">
        <f>IF($AN30="","",'参加申込書(直接入力用)'!$G$4)</f>
        <v/>
      </c>
      <c r="E30" s="7" t="str">
        <f>IF($AN30="","",'参加申込書(直接入力用)'!$I$9)</f>
        <v/>
      </c>
      <c r="F30" s="7" t="str">
        <f>IF($AN30="","",'参加申込書(直接入力用)'!$K$9)</f>
        <v/>
      </c>
      <c r="G30" s="7" t="str">
        <f>IF($AN30="","",IF(参加申込書!$Q$5="","",参加申込書!$Q$5))</f>
        <v/>
      </c>
      <c r="H30" s="7" t="str">
        <f>IF($AN30="","",IF(参加申込書!$Q$7="","",参加申込書!$Q$7))</f>
        <v/>
      </c>
      <c r="I30" s="7" t="str">
        <f>IF($AN30="","",IF(参加申込書!$Q$6="","",参加申込書!$Q$6))</f>
        <v/>
      </c>
      <c r="J30" s="7" t="str">
        <f>IF($AN30="","",IF(参加申込書!$Q$8="","",参加申込書!$Q$8))</f>
        <v/>
      </c>
      <c r="K30" s="7" t="str">
        <f>IF($AN30="","",IF(参加申込書!$K$8="","",参加申込書!$K$8))</f>
        <v/>
      </c>
      <c r="L30" s="7" t="str">
        <f>IF($AN30="","",IF(参加申込書!$K$9="","",参加申込書!$K$9))</f>
        <v/>
      </c>
      <c r="M30" s="7"/>
      <c r="N30" s="7"/>
      <c r="O30" s="7"/>
      <c r="P30" s="7"/>
      <c r="Q30" s="7"/>
      <c r="R30" s="7"/>
      <c r="S30" s="7"/>
      <c r="T30" s="7"/>
      <c r="U30" s="7"/>
      <c r="V30" s="7"/>
      <c r="W30" s="7"/>
      <c r="X30" s="7"/>
      <c r="Y30" s="7"/>
      <c r="Z30" s="7"/>
      <c r="AA30" s="7"/>
      <c r="AB30" s="7"/>
      <c r="AC30" s="7"/>
      <c r="AD30" s="7" t="str">
        <f>IF($AN30="","",IF(CONCATENATE(参加申込書!$K$10,参加申込書!$K$11)="","",CONCATENATE(参加申込書!$K$10,参加申込書!$K$11)))</f>
        <v/>
      </c>
      <c r="AE30" s="7"/>
      <c r="AF30" s="7"/>
      <c r="AG30" s="7"/>
      <c r="AH30" s="7"/>
      <c r="AI30" s="7"/>
      <c r="AJ30" s="7" t="str">
        <f t="shared" si="3"/>
        <v/>
      </c>
      <c r="AK30" s="7" t="str">
        <f>IF($AN30="","",LEFT(参加申込書!$J42,5))</f>
        <v/>
      </c>
      <c r="AL30" s="7" t="str">
        <f>IF($AN30="","",MID(参加申込書!$J42,7,3))</f>
        <v/>
      </c>
      <c r="AM30" s="7" t="str">
        <f>IF($AN30="","",RIGHT(参加申込書!$J42,1))</f>
        <v/>
      </c>
      <c r="AN30" s="8" t="str">
        <f>IF(参加申込書!$L42=0,"",参加申込書!$L42)</f>
        <v/>
      </c>
      <c r="AO30" s="12" t="str">
        <f>IF(参加申込書!$N42=0,"",参加申込書!$N42)</f>
        <v/>
      </c>
      <c r="AP30" s="8" t="str">
        <f>IF(参加申込書!$M42=0,"",参加申込書!$M42)</f>
        <v/>
      </c>
      <c r="AQ30" s="8" t="str">
        <f>IF(参加申込書!$O42="","",参加申込書!$O42)</f>
        <v/>
      </c>
      <c r="AR30" s="8" t="str">
        <f>IF(参加申込書!$P42="","",参加申込書!$P42)</f>
        <v/>
      </c>
      <c r="AS30" s="8" t="str">
        <f>IF(参加申込書!$Q42=0,"",参加申込書!$Q42)</f>
        <v/>
      </c>
      <c r="AT30" s="8" t="str">
        <f>IF(参加申込書!$R42=0,"",参加申込書!$R42)</f>
        <v/>
      </c>
      <c r="AU30" s="8"/>
      <c r="AV30" s="8"/>
      <c r="AW30" s="8" t="str">
        <f>IF(参加申込書!$U42=0,"",参加申込書!$U42)</f>
        <v/>
      </c>
      <c r="AX30" s="8" t="str">
        <f>IF($AN30="","",IF(参加申込書!$S42=0,0,参加申込書!$S42))</f>
        <v/>
      </c>
      <c r="AY30" s="8" t="str">
        <f>IF(参加申込書!$T42="","",IF(参加申込書!$T42="男",1,2))</f>
        <v/>
      </c>
      <c r="AZ30" s="7"/>
      <c r="BA30" s="7"/>
      <c r="BB30" s="8"/>
      <c r="BC30" s="9" t="str">
        <f t="shared" ca="1" si="1"/>
        <v/>
      </c>
    </row>
    <row r="31" spans="1:55" x14ac:dyDescent="0.15">
      <c r="A31" s="5" t="str">
        <f t="shared" ca="1" si="0"/>
        <v/>
      </c>
      <c r="B31" s="6"/>
      <c r="C31" s="7" t="str">
        <f>IF($AN31="","",参加申込書!$K$5)</f>
        <v/>
      </c>
      <c r="D31" s="7" t="str">
        <f>IF($AN31="","",'参加申込書(直接入力用)'!$G$4)</f>
        <v/>
      </c>
      <c r="E31" s="7" t="str">
        <f>IF($AN31="","",'参加申込書(直接入力用)'!$I$9)</f>
        <v/>
      </c>
      <c r="F31" s="7" t="str">
        <f>IF($AN31="","",'参加申込書(直接入力用)'!$K$9)</f>
        <v/>
      </c>
      <c r="G31" s="7" t="str">
        <f>IF($AN31="","",IF(参加申込書!$Q$5="","",参加申込書!$Q$5))</f>
        <v/>
      </c>
      <c r="H31" s="7" t="str">
        <f>IF($AN31="","",IF(参加申込書!$Q$7="","",参加申込書!$Q$7))</f>
        <v/>
      </c>
      <c r="I31" s="7" t="str">
        <f>IF($AN31="","",IF(参加申込書!$Q$6="","",参加申込書!$Q$6))</f>
        <v/>
      </c>
      <c r="J31" s="7" t="str">
        <f>IF($AN31="","",IF(参加申込書!$Q$8="","",参加申込書!$Q$8))</f>
        <v/>
      </c>
      <c r="K31" s="7" t="str">
        <f>IF($AN31="","",IF(参加申込書!$K$8="","",参加申込書!$K$8))</f>
        <v/>
      </c>
      <c r="L31" s="7" t="str">
        <f>IF($AN31="","",IF(参加申込書!$K$9="","",参加申込書!$K$9))</f>
        <v/>
      </c>
      <c r="M31" s="7"/>
      <c r="N31" s="7"/>
      <c r="O31" s="7"/>
      <c r="P31" s="7"/>
      <c r="Q31" s="7"/>
      <c r="R31" s="7"/>
      <c r="S31" s="7"/>
      <c r="T31" s="7"/>
      <c r="U31" s="7"/>
      <c r="V31" s="7"/>
      <c r="W31" s="7"/>
      <c r="X31" s="7"/>
      <c r="Y31" s="7"/>
      <c r="Z31" s="7"/>
      <c r="AA31" s="7"/>
      <c r="AB31" s="7"/>
      <c r="AC31" s="7"/>
      <c r="AD31" s="7" t="str">
        <f>IF($AN31="","",IF(CONCATENATE(参加申込書!$K$10,参加申込書!$K$11)="","",CONCATENATE(参加申込書!$K$10,参加申込書!$K$11)))</f>
        <v/>
      </c>
      <c r="AE31" s="7"/>
      <c r="AF31" s="7"/>
      <c r="AG31" s="7"/>
      <c r="AH31" s="7"/>
      <c r="AI31" s="7"/>
      <c r="AJ31" s="7" t="str">
        <f t="shared" si="3"/>
        <v/>
      </c>
      <c r="AK31" s="7" t="str">
        <f>IF($AN31="","",LEFT(参加申込書!$J43,5))</f>
        <v/>
      </c>
      <c r="AL31" s="7" t="str">
        <f>IF($AN31="","",MID(参加申込書!$J43,7,3))</f>
        <v/>
      </c>
      <c r="AM31" s="7" t="str">
        <f>IF($AN31="","",RIGHT(参加申込書!$J43,1))</f>
        <v/>
      </c>
      <c r="AN31" s="8" t="str">
        <f>IF(参加申込書!$L43=0,"",参加申込書!$L43)</f>
        <v/>
      </c>
      <c r="AO31" s="12" t="str">
        <f>IF(参加申込書!$N43=0,"",参加申込書!$N43)</f>
        <v/>
      </c>
      <c r="AP31" s="8" t="str">
        <f>IF(参加申込書!$M43=0,"",参加申込書!$M43)</f>
        <v/>
      </c>
      <c r="AQ31" s="8" t="str">
        <f>IF(参加申込書!$O43="","",参加申込書!$O43)</f>
        <v/>
      </c>
      <c r="AR31" s="8" t="str">
        <f>IF(参加申込書!$P43="","",参加申込書!$P43)</f>
        <v/>
      </c>
      <c r="AS31" s="8" t="str">
        <f>IF(参加申込書!$Q43=0,"",参加申込書!$Q43)</f>
        <v/>
      </c>
      <c r="AT31" s="8" t="str">
        <f>IF(参加申込書!$R43=0,"",参加申込書!$R43)</f>
        <v/>
      </c>
      <c r="AU31" s="8"/>
      <c r="AV31" s="8"/>
      <c r="AW31" s="8" t="str">
        <f>IF(参加申込書!$U43=0,"",参加申込書!$U43)</f>
        <v/>
      </c>
      <c r="AX31" s="8" t="str">
        <f>IF($AN31="","",IF(参加申込書!$S43=0,0,参加申込書!$S43))</f>
        <v/>
      </c>
      <c r="AY31" s="8" t="str">
        <f>IF(参加申込書!$T43="","",IF(参加申込書!$T43="男",1,2))</f>
        <v/>
      </c>
      <c r="AZ31" s="7"/>
      <c r="BA31" s="7"/>
      <c r="BB31" s="8"/>
      <c r="BC31" s="9" t="str">
        <f t="shared" ca="1" si="1"/>
        <v/>
      </c>
    </row>
    <row r="32" spans="1:55" x14ac:dyDescent="0.15">
      <c r="A32" s="5" t="str">
        <f t="shared" ca="1" si="0"/>
        <v/>
      </c>
      <c r="B32" s="6"/>
      <c r="C32" s="7" t="str">
        <f>IF($AN32="","",参加申込書!$K$5)</f>
        <v/>
      </c>
      <c r="D32" s="7" t="str">
        <f>IF($AN32="","",'参加申込書(直接入力用)'!$G$4)</f>
        <v/>
      </c>
      <c r="E32" s="7" t="str">
        <f>IF($AN32="","",'参加申込書(直接入力用)'!$I$9)</f>
        <v/>
      </c>
      <c r="F32" s="7" t="str">
        <f>IF($AN32="","",'参加申込書(直接入力用)'!$K$9)</f>
        <v/>
      </c>
      <c r="G32" s="7" t="str">
        <f>IF($AN32="","",IF(参加申込書!$Q$5="","",参加申込書!$Q$5))</f>
        <v/>
      </c>
      <c r="H32" s="7" t="str">
        <f>IF($AN32="","",IF(参加申込書!$Q$7="","",参加申込書!$Q$7))</f>
        <v/>
      </c>
      <c r="I32" s="7" t="str">
        <f>IF($AN32="","",IF(参加申込書!$Q$6="","",参加申込書!$Q$6))</f>
        <v/>
      </c>
      <c r="J32" s="7" t="str">
        <f>IF($AN32="","",IF(参加申込書!$Q$8="","",参加申込書!$Q$8))</f>
        <v/>
      </c>
      <c r="K32" s="7" t="str">
        <f>IF($AN32="","",IF(参加申込書!$K$8="","",参加申込書!$K$8))</f>
        <v/>
      </c>
      <c r="L32" s="7" t="str">
        <f>IF($AN32="","",IF(参加申込書!$K$9="","",参加申込書!$K$9))</f>
        <v/>
      </c>
      <c r="M32" s="7"/>
      <c r="N32" s="7"/>
      <c r="O32" s="7"/>
      <c r="P32" s="7"/>
      <c r="Q32" s="7"/>
      <c r="R32" s="7"/>
      <c r="S32" s="7"/>
      <c r="T32" s="7"/>
      <c r="U32" s="7"/>
      <c r="V32" s="7"/>
      <c r="W32" s="7"/>
      <c r="X32" s="7"/>
      <c r="Y32" s="7"/>
      <c r="Z32" s="7"/>
      <c r="AA32" s="7"/>
      <c r="AB32" s="7"/>
      <c r="AC32" s="7"/>
      <c r="AD32" s="7" t="str">
        <f>IF($AN32="","",IF(CONCATENATE(参加申込書!$K$10,参加申込書!$K$11)="","",CONCATENATE(参加申込書!$K$10,参加申込書!$K$11)))</f>
        <v/>
      </c>
      <c r="AE32" s="7"/>
      <c r="AF32" s="7"/>
      <c r="AG32" s="7"/>
      <c r="AH32" s="7"/>
      <c r="AI32" s="7"/>
      <c r="AJ32" s="7" t="str">
        <f t="shared" si="3"/>
        <v/>
      </c>
      <c r="AK32" s="7" t="str">
        <f>IF($AN32="","",LEFT(参加申込書!$J44,5))</f>
        <v/>
      </c>
      <c r="AL32" s="7" t="str">
        <f>IF($AN32="","",MID(参加申込書!$J44,7,3))</f>
        <v/>
      </c>
      <c r="AM32" s="7" t="str">
        <f>IF($AN32="","",RIGHT(参加申込書!$J44,1))</f>
        <v/>
      </c>
      <c r="AN32" s="8" t="str">
        <f>IF(参加申込書!$L44=0,"",参加申込書!$L44)</f>
        <v/>
      </c>
      <c r="AO32" s="12" t="str">
        <f>IF(参加申込書!$N44=0,"",参加申込書!$N44)</f>
        <v/>
      </c>
      <c r="AP32" s="8" t="str">
        <f>IF(参加申込書!$M44=0,"",参加申込書!$M44)</f>
        <v/>
      </c>
      <c r="AQ32" s="8" t="str">
        <f>IF(参加申込書!$O44="","",参加申込書!$O44)</f>
        <v/>
      </c>
      <c r="AR32" s="8" t="str">
        <f>IF(参加申込書!$P44="","",参加申込書!$P44)</f>
        <v/>
      </c>
      <c r="AS32" s="8" t="str">
        <f>IF(参加申込書!$Q44=0,"",参加申込書!$Q44)</f>
        <v/>
      </c>
      <c r="AT32" s="8" t="str">
        <f>IF(参加申込書!$R44=0,"",参加申込書!$R44)</f>
        <v/>
      </c>
      <c r="AU32" s="8"/>
      <c r="AV32" s="8"/>
      <c r="AW32" s="8" t="str">
        <f>IF(参加申込書!$U44=0,"",参加申込書!$U44)</f>
        <v/>
      </c>
      <c r="AX32" s="8" t="str">
        <f>IF($AN32="","",IF(参加申込書!$S44=0,0,参加申込書!$S44))</f>
        <v/>
      </c>
      <c r="AY32" s="8" t="str">
        <f>IF(参加申込書!$T44="","",IF(参加申込書!$T44="男",1,2))</f>
        <v/>
      </c>
      <c r="AZ32" s="7"/>
      <c r="BA32" s="7"/>
      <c r="BB32" s="8"/>
      <c r="BC32" s="9" t="str">
        <f t="shared" ca="1" si="1"/>
        <v/>
      </c>
    </row>
    <row r="33" spans="1:55" x14ac:dyDescent="0.15">
      <c r="A33" s="5" t="str">
        <f t="shared" ca="1" si="0"/>
        <v/>
      </c>
      <c r="B33" s="6"/>
      <c r="C33" s="7" t="str">
        <f>IF($AN33="","",参加申込書!$K$5)</f>
        <v/>
      </c>
      <c r="D33" s="7" t="str">
        <f>IF($AN33="","",'参加申込書(直接入力用)'!$G$4)</f>
        <v/>
      </c>
      <c r="E33" s="7" t="str">
        <f>IF($AN33="","",'参加申込書(直接入力用)'!$I$9)</f>
        <v/>
      </c>
      <c r="F33" s="7" t="str">
        <f>IF($AN33="","",'参加申込書(直接入力用)'!$K$9)</f>
        <v/>
      </c>
      <c r="G33" s="7" t="str">
        <f>IF($AN33="","",IF(参加申込書!$Q$5="","",参加申込書!$Q$5))</f>
        <v/>
      </c>
      <c r="H33" s="7" t="str">
        <f>IF($AN33="","",IF(参加申込書!$Q$7="","",参加申込書!$Q$7))</f>
        <v/>
      </c>
      <c r="I33" s="7" t="str">
        <f>IF($AN33="","",IF(参加申込書!$Q$6="","",参加申込書!$Q$6))</f>
        <v/>
      </c>
      <c r="J33" s="7" t="str">
        <f>IF($AN33="","",IF(参加申込書!$Q$8="","",参加申込書!$Q$8))</f>
        <v/>
      </c>
      <c r="K33" s="7" t="str">
        <f>IF($AN33="","",IF(参加申込書!$K$8="","",参加申込書!$K$8))</f>
        <v/>
      </c>
      <c r="L33" s="7" t="str">
        <f>IF($AN33="","",IF(参加申込書!$K$9="","",参加申込書!$K$9))</f>
        <v/>
      </c>
      <c r="M33" s="7"/>
      <c r="N33" s="7"/>
      <c r="O33" s="7"/>
      <c r="P33" s="7"/>
      <c r="Q33" s="7"/>
      <c r="R33" s="7"/>
      <c r="S33" s="7"/>
      <c r="T33" s="7"/>
      <c r="U33" s="7"/>
      <c r="V33" s="7"/>
      <c r="W33" s="7"/>
      <c r="X33" s="7"/>
      <c r="Y33" s="7"/>
      <c r="Z33" s="7"/>
      <c r="AA33" s="7"/>
      <c r="AB33" s="7"/>
      <c r="AC33" s="7"/>
      <c r="AD33" s="7" t="str">
        <f>IF($AN33="","",IF(CONCATENATE(参加申込書!$K$10,参加申込書!$K$11)="","",CONCATENATE(参加申込書!$K$10,参加申込書!$K$11)))</f>
        <v/>
      </c>
      <c r="AE33" s="7"/>
      <c r="AF33" s="7"/>
      <c r="AG33" s="7"/>
      <c r="AH33" s="7"/>
      <c r="AI33" s="7"/>
      <c r="AJ33" s="7" t="str">
        <f t="shared" si="3"/>
        <v/>
      </c>
      <c r="AK33" s="7" t="str">
        <f>IF($AN33="","",LEFT(参加申込書!$J45,5))</f>
        <v/>
      </c>
      <c r="AL33" s="7" t="str">
        <f>IF($AN33="","",MID(参加申込書!$J45,7,3))</f>
        <v/>
      </c>
      <c r="AM33" s="7" t="str">
        <f>IF($AN33="","",RIGHT(参加申込書!$J45,1))</f>
        <v/>
      </c>
      <c r="AN33" s="8" t="str">
        <f>IF(参加申込書!$L45=0,"",参加申込書!$L45)</f>
        <v/>
      </c>
      <c r="AO33" s="12" t="str">
        <f>IF(参加申込書!$N45=0,"",参加申込書!$N45)</f>
        <v/>
      </c>
      <c r="AP33" s="8" t="str">
        <f>IF(参加申込書!$M45=0,"",参加申込書!$M45)</f>
        <v/>
      </c>
      <c r="AQ33" s="8" t="str">
        <f>IF(参加申込書!$O45="","",参加申込書!$O45)</f>
        <v/>
      </c>
      <c r="AR33" s="8" t="str">
        <f>IF(参加申込書!$P45="","",参加申込書!$P45)</f>
        <v/>
      </c>
      <c r="AS33" s="8" t="str">
        <f>IF(参加申込書!$Q45=0,"",参加申込書!$Q45)</f>
        <v/>
      </c>
      <c r="AT33" s="8" t="str">
        <f>IF(参加申込書!$R45=0,"",参加申込書!$R45)</f>
        <v/>
      </c>
      <c r="AU33" s="8"/>
      <c r="AV33" s="8"/>
      <c r="AW33" s="8" t="str">
        <f>IF(参加申込書!$U45=0,"",参加申込書!$U45)</f>
        <v/>
      </c>
      <c r="AX33" s="8" t="str">
        <f>IF($AN33="","",IF(参加申込書!$S45=0,0,参加申込書!$S45))</f>
        <v/>
      </c>
      <c r="AY33" s="8" t="str">
        <f>IF(参加申込書!$T45="","",IF(参加申込書!$T45="男",1,2))</f>
        <v/>
      </c>
      <c r="AZ33" s="7"/>
      <c r="BA33" s="7"/>
      <c r="BB33" s="8"/>
      <c r="BC33" s="9" t="str">
        <f t="shared" ca="1" si="1"/>
        <v/>
      </c>
    </row>
    <row r="34" spans="1:55" x14ac:dyDescent="0.15">
      <c r="A34" s="5" t="str">
        <f t="shared" ca="1" si="0"/>
        <v/>
      </c>
      <c r="B34" s="6"/>
      <c r="C34" s="7" t="str">
        <f>IF($AN34="","",参加申込書!$K$5)</f>
        <v/>
      </c>
      <c r="D34" s="7" t="str">
        <f>IF($AN34="","",'参加申込書(直接入力用)'!$G$4)</f>
        <v/>
      </c>
      <c r="E34" s="7" t="str">
        <f>IF($AN34="","",'参加申込書(直接入力用)'!$I$9)</f>
        <v/>
      </c>
      <c r="F34" s="7" t="str">
        <f>IF($AN34="","",'参加申込書(直接入力用)'!$K$9)</f>
        <v/>
      </c>
      <c r="G34" s="7" t="str">
        <f>IF($AN34="","",IF(参加申込書!$Q$5="","",参加申込書!$Q$5))</f>
        <v/>
      </c>
      <c r="H34" s="7" t="str">
        <f>IF($AN34="","",IF(参加申込書!$Q$7="","",参加申込書!$Q$7))</f>
        <v/>
      </c>
      <c r="I34" s="7" t="str">
        <f>IF($AN34="","",IF(参加申込書!$Q$6="","",参加申込書!$Q$6))</f>
        <v/>
      </c>
      <c r="J34" s="7" t="str">
        <f>IF($AN34="","",IF(参加申込書!$Q$8="","",参加申込書!$Q$8))</f>
        <v/>
      </c>
      <c r="K34" s="7" t="str">
        <f>IF($AN34="","",IF(参加申込書!$K$8="","",参加申込書!$K$8))</f>
        <v/>
      </c>
      <c r="L34" s="7" t="str">
        <f>IF($AN34="","",IF(参加申込書!$K$9="","",参加申込書!$K$9))</f>
        <v/>
      </c>
      <c r="M34" s="7"/>
      <c r="N34" s="7"/>
      <c r="O34" s="7"/>
      <c r="P34" s="7"/>
      <c r="Q34" s="7"/>
      <c r="R34" s="7"/>
      <c r="S34" s="7"/>
      <c r="T34" s="7"/>
      <c r="U34" s="7"/>
      <c r="V34" s="7"/>
      <c r="W34" s="7"/>
      <c r="X34" s="7"/>
      <c r="Y34" s="7"/>
      <c r="Z34" s="7"/>
      <c r="AA34" s="7"/>
      <c r="AB34" s="7"/>
      <c r="AC34" s="7"/>
      <c r="AD34" s="7" t="str">
        <f>IF($AN34="","",IF(CONCATENATE(参加申込書!$K$10,参加申込書!$K$11)="","",CONCATENATE(参加申込書!$K$10,参加申込書!$K$11)))</f>
        <v/>
      </c>
      <c r="AE34" s="7"/>
      <c r="AF34" s="7"/>
      <c r="AG34" s="7"/>
      <c r="AH34" s="7"/>
      <c r="AI34" s="7"/>
      <c r="AJ34" s="7" t="str">
        <f t="shared" si="3"/>
        <v/>
      </c>
      <c r="AK34" s="7" t="str">
        <f>IF($AN34="","",LEFT(参加申込書!$J46,5))</f>
        <v/>
      </c>
      <c r="AL34" s="7" t="str">
        <f>IF($AN34="","",MID(参加申込書!$J46,7,3))</f>
        <v/>
      </c>
      <c r="AM34" s="7" t="str">
        <f>IF($AN34="","",RIGHT(参加申込書!$J46,1))</f>
        <v/>
      </c>
      <c r="AN34" s="8" t="str">
        <f>IF(参加申込書!$L46=0,"",参加申込書!$L46)</f>
        <v/>
      </c>
      <c r="AO34" s="12" t="str">
        <f>IF(参加申込書!$N46=0,"",参加申込書!$N46)</f>
        <v/>
      </c>
      <c r="AP34" s="8" t="str">
        <f>IF(参加申込書!$M46=0,"",参加申込書!$M46)</f>
        <v/>
      </c>
      <c r="AQ34" s="8" t="str">
        <f>IF(参加申込書!$O46="","",参加申込書!$O46)</f>
        <v/>
      </c>
      <c r="AR34" s="8" t="str">
        <f>IF(参加申込書!$P46="","",参加申込書!$P46)</f>
        <v/>
      </c>
      <c r="AS34" s="8" t="str">
        <f>IF(参加申込書!$Q46=0,"",参加申込書!$Q46)</f>
        <v/>
      </c>
      <c r="AT34" s="8" t="str">
        <f>IF(参加申込書!$R46=0,"",参加申込書!$R46)</f>
        <v/>
      </c>
      <c r="AU34" s="8"/>
      <c r="AV34" s="8"/>
      <c r="AW34" s="8" t="str">
        <f>IF(参加申込書!$U46=0,"",参加申込書!$U46)</f>
        <v/>
      </c>
      <c r="AX34" s="8" t="str">
        <f>IF($AN34="","",IF(参加申込書!$S46=0,0,参加申込書!$S46))</f>
        <v/>
      </c>
      <c r="AY34" s="8" t="str">
        <f>IF(参加申込書!$T46="","",IF(参加申込書!$T46="男",1,2))</f>
        <v/>
      </c>
      <c r="AZ34" s="7"/>
      <c r="BA34" s="7"/>
      <c r="BB34" s="8"/>
      <c r="BC34" s="9" t="str">
        <f t="shared" ca="1" si="1"/>
        <v/>
      </c>
    </row>
    <row r="35" spans="1:55" x14ac:dyDescent="0.15">
      <c r="A35" s="5" t="str">
        <f t="shared" ca="1" si="0"/>
        <v/>
      </c>
      <c r="B35" s="6"/>
      <c r="C35" s="7" t="str">
        <f>IF($AN35="","",参加申込書!$K$5)</f>
        <v/>
      </c>
      <c r="D35" s="7" t="str">
        <f>IF($AN35="","",'参加申込書(直接入力用)'!$G$4)</f>
        <v/>
      </c>
      <c r="E35" s="7" t="str">
        <f>IF($AN35="","",'参加申込書(直接入力用)'!$I$9)</f>
        <v/>
      </c>
      <c r="F35" s="7" t="str">
        <f>IF($AN35="","",'参加申込書(直接入力用)'!$K$9)</f>
        <v/>
      </c>
      <c r="G35" s="7" t="str">
        <f>IF($AN35="","",IF(参加申込書!$Q$5="","",参加申込書!$Q$5))</f>
        <v/>
      </c>
      <c r="H35" s="7" t="str">
        <f>IF($AN35="","",IF(参加申込書!$Q$7="","",参加申込書!$Q$7))</f>
        <v/>
      </c>
      <c r="I35" s="7" t="str">
        <f>IF($AN35="","",IF(参加申込書!$Q$6="","",参加申込書!$Q$6))</f>
        <v/>
      </c>
      <c r="J35" s="7" t="str">
        <f>IF($AN35="","",IF(参加申込書!$Q$8="","",参加申込書!$Q$8))</f>
        <v/>
      </c>
      <c r="K35" s="7" t="str">
        <f>IF($AN35="","",IF(参加申込書!$K$8="","",参加申込書!$K$8))</f>
        <v/>
      </c>
      <c r="L35" s="7" t="str">
        <f>IF($AN35="","",IF(参加申込書!$K$9="","",参加申込書!$K$9))</f>
        <v/>
      </c>
      <c r="M35" s="7"/>
      <c r="N35" s="7"/>
      <c r="O35" s="7"/>
      <c r="P35" s="7"/>
      <c r="Q35" s="7"/>
      <c r="R35" s="7"/>
      <c r="S35" s="7"/>
      <c r="T35" s="7"/>
      <c r="U35" s="7"/>
      <c r="V35" s="7"/>
      <c r="W35" s="7"/>
      <c r="X35" s="7"/>
      <c r="Y35" s="7"/>
      <c r="Z35" s="7"/>
      <c r="AA35" s="7"/>
      <c r="AB35" s="7"/>
      <c r="AC35" s="7"/>
      <c r="AD35" s="7" t="str">
        <f>IF($AN35="","",IF(CONCATENATE(参加申込書!$K$10,参加申込書!$K$11)="","",CONCATENATE(参加申込書!$K$10,参加申込書!$K$11)))</f>
        <v/>
      </c>
      <c r="AE35" s="7"/>
      <c r="AF35" s="7"/>
      <c r="AG35" s="7"/>
      <c r="AH35" s="7"/>
      <c r="AI35" s="7"/>
      <c r="AJ35" s="7" t="str">
        <f t="shared" si="3"/>
        <v/>
      </c>
      <c r="AK35" s="7" t="str">
        <f>IF($AN35="","",LEFT(参加申込書!$J47,5))</f>
        <v/>
      </c>
      <c r="AL35" s="7" t="str">
        <f>IF($AN35="","",MID(参加申込書!$J47,7,3))</f>
        <v/>
      </c>
      <c r="AM35" s="7" t="str">
        <f>IF($AN35="","",RIGHT(参加申込書!$J47,1))</f>
        <v/>
      </c>
      <c r="AN35" s="8" t="str">
        <f>IF(参加申込書!$L47=0,"",参加申込書!$L47)</f>
        <v/>
      </c>
      <c r="AO35" s="12" t="str">
        <f>IF(参加申込書!$N47=0,"",参加申込書!$N47)</f>
        <v/>
      </c>
      <c r="AP35" s="8" t="str">
        <f>IF(参加申込書!$M47=0,"",参加申込書!$M47)</f>
        <v/>
      </c>
      <c r="AQ35" s="8" t="str">
        <f>IF(参加申込書!$O47="","",参加申込書!$O47)</f>
        <v/>
      </c>
      <c r="AR35" s="8" t="str">
        <f>IF(参加申込書!$P47="","",参加申込書!$P47)</f>
        <v/>
      </c>
      <c r="AS35" s="8" t="str">
        <f>IF(参加申込書!$Q47=0,"",参加申込書!$Q47)</f>
        <v/>
      </c>
      <c r="AT35" s="8" t="str">
        <f>IF(参加申込書!$R47=0,"",参加申込書!$R47)</f>
        <v/>
      </c>
      <c r="AU35" s="8"/>
      <c r="AV35" s="8"/>
      <c r="AW35" s="8" t="str">
        <f>IF(参加申込書!$U47=0,"",参加申込書!$U47)</f>
        <v/>
      </c>
      <c r="AX35" s="8" t="str">
        <f>IF($AN35="","",IF(参加申込書!$S47=0,0,参加申込書!$S47))</f>
        <v/>
      </c>
      <c r="AY35" s="8" t="str">
        <f>IF(参加申込書!$T47="","",IF(参加申込書!$T47="男",1,2))</f>
        <v/>
      </c>
      <c r="AZ35" s="7"/>
      <c r="BA35" s="7"/>
      <c r="BB35" s="8"/>
      <c r="BC35" s="9" t="str">
        <f t="shared" ca="1" si="1"/>
        <v/>
      </c>
    </row>
    <row r="36" spans="1:55" x14ac:dyDescent="0.15">
      <c r="A36" s="5" t="str">
        <f t="shared" ca="1" si="0"/>
        <v/>
      </c>
      <c r="B36" s="6"/>
      <c r="C36" s="7" t="str">
        <f>IF($AN36="","",参加申込書!$K$5)</f>
        <v/>
      </c>
      <c r="D36" s="7" t="str">
        <f>IF($AN36="","",'参加申込書(直接入力用)'!$G$4)</f>
        <v/>
      </c>
      <c r="E36" s="7" t="str">
        <f>IF($AN36="","",'参加申込書(直接入力用)'!$I$9)</f>
        <v/>
      </c>
      <c r="F36" s="7" t="str">
        <f>IF($AN36="","",'参加申込書(直接入力用)'!$K$9)</f>
        <v/>
      </c>
      <c r="G36" s="7" t="str">
        <f>IF($AN36="","",IF(参加申込書!$Q$5="","",参加申込書!$Q$5))</f>
        <v/>
      </c>
      <c r="H36" s="7" t="str">
        <f>IF($AN36="","",IF(参加申込書!$Q$7="","",参加申込書!$Q$7))</f>
        <v/>
      </c>
      <c r="I36" s="7" t="str">
        <f>IF($AN36="","",IF(参加申込書!$Q$6="","",参加申込書!$Q$6))</f>
        <v/>
      </c>
      <c r="J36" s="7" t="str">
        <f>IF($AN36="","",IF(参加申込書!$Q$8="","",参加申込書!$Q$8))</f>
        <v/>
      </c>
      <c r="K36" s="7" t="str">
        <f>IF($AN36="","",IF(参加申込書!$K$8="","",参加申込書!$K$8))</f>
        <v/>
      </c>
      <c r="L36" s="7" t="str">
        <f>IF($AN36="","",IF(参加申込書!$K$9="","",参加申込書!$K$9))</f>
        <v/>
      </c>
      <c r="M36" s="7"/>
      <c r="N36" s="7"/>
      <c r="O36" s="7"/>
      <c r="P36" s="7"/>
      <c r="Q36" s="7"/>
      <c r="R36" s="7"/>
      <c r="S36" s="7"/>
      <c r="T36" s="7"/>
      <c r="U36" s="7"/>
      <c r="V36" s="7"/>
      <c r="W36" s="7"/>
      <c r="X36" s="7"/>
      <c r="Y36" s="7"/>
      <c r="Z36" s="7"/>
      <c r="AA36" s="7"/>
      <c r="AB36" s="7"/>
      <c r="AC36" s="7"/>
      <c r="AD36" s="7" t="str">
        <f>IF($AN36="","",IF(CONCATENATE(参加申込書!$K$10,参加申込書!$K$11)="","",CONCATENATE(参加申込書!$K$10,参加申込書!$K$11)))</f>
        <v/>
      </c>
      <c r="AE36" s="7"/>
      <c r="AF36" s="7"/>
      <c r="AG36" s="7"/>
      <c r="AH36" s="7"/>
      <c r="AI36" s="7"/>
      <c r="AJ36" s="7" t="str">
        <f t="shared" si="3"/>
        <v/>
      </c>
      <c r="AK36" s="7" t="str">
        <f>IF($AN36="","",LEFT(参加申込書!$J48,5))</f>
        <v/>
      </c>
      <c r="AL36" s="7" t="str">
        <f>IF($AN36="","",MID(参加申込書!$J48,7,3))</f>
        <v/>
      </c>
      <c r="AM36" s="7" t="str">
        <f>IF($AN36="","",RIGHT(参加申込書!$J48,1))</f>
        <v/>
      </c>
      <c r="AN36" s="8" t="str">
        <f>IF(参加申込書!$L48=0,"",参加申込書!$L48)</f>
        <v/>
      </c>
      <c r="AO36" s="12" t="str">
        <f>IF(参加申込書!$N48=0,"",参加申込書!$N48)</f>
        <v/>
      </c>
      <c r="AP36" s="8" t="str">
        <f>IF(参加申込書!$M48=0,"",参加申込書!$M48)</f>
        <v/>
      </c>
      <c r="AQ36" s="8" t="str">
        <f>IF(参加申込書!$O48="","",参加申込書!$O48)</f>
        <v/>
      </c>
      <c r="AR36" s="8" t="str">
        <f>IF(参加申込書!$P48="","",参加申込書!$P48)</f>
        <v/>
      </c>
      <c r="AS36" s="8" t="str">
        <f>IF(参加申込書!$Q48=0,"",参加申込書!$Q48)</f>
        <v/>
      </c>
      <c r="AT36" s="8" t="str">
        <f>IF(参加申込書!$R48=0,"",参加申込書!$R48)</f>
        <v/>
      </c>
      <c r="AU36" s="8"/>
      <c r="AV36" s="8"/>
      <c r="AW36" s="8" t="str">
        <f>IF(参加申込書!$U48=0,"",参加申込書!$U48)</f>
        <v/>
      </c>
      <c r="AX36" s="8" t="str">
        <f>IF($AN36="","",IF(参加申込書!$S48=0,0,参加申込書!$S48))</f>
        <v/>
      </c>
      <c r="AY36" s="8" t="str">
        <f>IF(参加申込書!$T48="","",IF(参加申込書!$T48="男",1,2))</f>
        <v/>
      </c>
      <c r="AZ36" s="7"/>
      <c r="BA36" s="7"/>
      <c r="BB36" s="8"/>
      <c r="BC36" s="9" t="str">
        <f t="shared" ca="1" si="1"/>
        <v/>
      </c>
    </row>
    <row r="37" spans="1:55" x14ac:dyDescent="0.15">
      <c r="A37" s="5" t="str">
        <f t="shared" ca="1" si="0"/>
        <v/>
      </c>
      <c r="B37" s="6"/>
      <c r="C37" s="7" t="str">
        <f>IF($AN37="","",参加申込書!$K$5)</f>
        <v/>
      </c>
      <c r="D37" s="7" t="str">
        <f>IF($AN37="","",'参加申込書(直接入力用)'!$G$4)</f>
        <v/>
      </c>
      <c r="E37" s="7" t="str">
        <f>IF($AN37="","",'参加申込書(直接入力用)'!$I$9)</f>
        <v/>
      </c>
      <c r="F37" s="7" t="str">
        <f>IF($AN37="","",'参加申込書(直接入力用)'!$K$9)</f>
        <v/>
      </c>
      <c r="G37" s="7" t="str">
        <f>IF($AN37="","",IF(参加申込書!$Q$5="","",参加申込書!$Q$5))</f>
        <v/>
      </c>
      <c r="H37" s="7" t="str">
        <f>IF($AN37="","",IF(参加申込書!$Q$7="","",参加申込書!$Q$7))</f>
        <v/>
      </c>
      <c r="I37" s="7" t="str">
        <f>IF($AN37="","",IF(参加申込書!$Q$6="","",参加申込書!$Q$6))</f>
        <v/>
      </c>
      <c r="J37" s="7" t="str">
        <f>IF($AN37="","",IF(参加申込書!$Q$8="","",参加申込書!$Q$8))</f>
        <v/>
      </c>
      <c r="K37" s="7" t="str">
        <f>IF($AN37="","",IF(参加申込書!$K$8="","",参加申込書!$K$8))</f>
        <v/>
      </c>
      <c r="L37" s="7" t="str">
        <f>IF($AN37="","",IF(参加申込書!$K$9="","",参加申込書!$K$9))</f>
        <v/>
      </c>
      <c r="M37" s="7"/>
      <c r="N37" s="7"/>
      <c r="O37" s="7"/>
      <c r="P37" s="7"/>
      <c r="Q37" s="7"/>
      <c r="R37" s="7"/>
      <c r="S37" s="7"/>
      <c r="T37" s="7"/>
      <c r="U37" s="7"/>
      <c r="V37" s="7"/>
      <c r="W37" s="7"/>
      <c r="X37" s="7"/>
      <c r="Y37" s="7"/>
      <c r="Z37" s="7"/>
      <c r="AA37" s="7"/>
      <c r="AB37" s="7"/>
      <c r="AC37" s="7"/>
      <c r="AD37" s="7" t="str">
        <f>IF($AN37="","",IF(CONCATENATE(参加申込書!$K$10,参加申込書!$K$11)="","",CONCATENATE(参加申込書!$K$10,参加申込書!$K$11)))</f>
        <v/>
      </c>
      <c r="AE37" s="7"/>
      <c r="AF37" s="7"/>
      <c r="AG37" s="7"/>
      <c r="AH37" s="7"/>
      <c r="AI37" s="7"/>
      <c r="AJ37" s="7" t="str">
        <f t="shared" si="3"/>
        <v/>
      </c>
      <c r="AK37" s="7" t="str">
        <f>IF($AN37="","",LEFT(参加申込書!$J49,5))</f>
        <v/>
      </c>
      <c r="AL37" s="7" t="str">
        <f>IF($AN37="","",MID(参加申込書!$J49,7,3))</f>
        <v/>
      </c>
      <c r="AM37" s="7" t="str">
        <f>IF($AN37="","",RIGHT(参加申込書!$J49,1))</f>
        <v/>
      </c>
      <c r="AN37" s="8" t="str">
        <f>IF(参加申込書!$L49=0,"",参加申込書!$L49)</f>
        <v/>
      </c>
      <c r="AO37" s="12" t="str">
        <f>IF(参加申込書!$N49=0,"",参加申込書!$N49)</f>
        <v/>
      </c>
      <c r="AP37" s="8" t="str">
        <f>IF(参加申込書!$M49=0,"",参加申込書!$M49)</f>
        <v/>
      </c>
      <c r="AQ37" s="8" t="str">
        <f>IF(参加申込書!$O49="","",参加申込書!$O49)</f>
        <v/>
      </c>
      <c r="AR37" s="8" t="str">
        <f>IF(参加申込書!$P49="","",参加申込書!$P49)</f>
        <v/>
      </c>
      <c r="AS37" s="8" t="str">
        <f>IF(参加申込書!$Q49=0,"",参加申込書!$Q49)</f>
        <v/>
      </c>
      <c r="AT37" s="8" t="str">
        <f>IF(参加申込書!$R49=0,"",参加申込書!$R49)</f>
        <v/>
      </c>
      <c r="AU37" s="8"/>
      <c r="AV37" s="8"/>
      <c r="AW37" s="8" t="str">
        <f>IF(参加申込書!$U49=0,"",参加申込書!$U49)</f>
        <v/>
      </c>
      <c r="AX37" s="8" t="str">
        <f>IF($AN37="","",IF(参加申込書!$S49=0,0,参加申込書!$S49))</f>
        <v/>
      </c>
      <c r="AY37" s="8" t="str">
        <f>IF(参加申込書!$T49="","",IF(参加申込書!$T49="男",1,2))</f>
        <v/>
      </c>
      <c r="AZ37" s="7"/>
      <c r="BA37" s="7"/>
      <c r="BB37" s="8"/>
      <c r="BC37" s="9" t="str">
        <f t="shared" ca="1" si="1"/>
        <v/>
      </c>
    </row>
    <row r="38" spans="1:55" x14ac:dyDescent="0.15">
      <c r="A38" s="5" t="str">
        <f t="shared" ca="1" si="0"/>
        <v/>
      </c>
      <c r="B38" s="6"/>
      <c r="C38" s="7" t="str">
        <f>IF($AN38="","",参加申込書!$K$5)</f>
        <v/>
      </c>
      <c r="D38" s="7" t="str">
        <f>IF($AN38="","",'参加申込書(直接入力用)'!$G$4)</f>
        <v/>
      </c>
      <c r="E38" s="7" t="str">
        <f>IF($AN38="","",'参加申込書(直接入力用)'!$I$9)</f>
        <v/>
      </c>
      <c r="F38" s="7" t="str">
        <f>IF($AN38="","",'参加申込書(直接入力用)'!$K$9)</f>
        <v/>
      </c>
      <c r="G38" s="7" t="str">
        <f>IF($AN38="","",IF(参加申込書!$Q$5="","",参加申込書!$Q$5))</f>
        <v/>
      </c>
      <c r="H38" s="7" t="str">
        <f>IF($AN38="","",IF(参加申込書!$Q$7="","",参加申込書!$Q$7))</f>
        <v/>
      </c>
      <c r="I38" s="7" t="str">
        <f>IF($AN38="","",IF(参加申込書!$Q$6="","",参加申込書!$Q$6))</f>
        <v/>
      </c>
      <c r="J38" s="7" t="str">
        <f>IF($AN38="","",IF(参加申込書!$Q$8="","",参加申込書!$Q$8))</f>
        <v/>
      </c>
      <c r="K38" s="7" t="str">
        <f>IF($AN38="","",IF(参加申込書!$K$8="","",参加申込書!$K$8))</f>
        <v/>
      </c>
      <c r="L38" s="7" t="str">
        <f>IF($AN38="","",IF(参加申込書!$K$9="","",参加申込書!$K$9))</f>
        <v/>
      </c>
      <c r="M38" s="7"/>
      <c r="N38" s="7"/>
      <c r="O38" s="7"/>
      <c r="P38" s="7"/>
      <c r="Q38" s="7"/>
      <c r="R38" s="7"/>
      <c r="S38" s="7"/>
      <c r="T38" s="7"/>
      <c r="U38" s="7"/>
      <c r="V38" s="7"/>
      <c r="W38" s="7"/>
      <c r="X38" s="7"/>
      <c r="Y38" s="7"/>
      <c r="Z38" s="7"/>
      <c r="AA38" s="7"/>
      <c r="AB38" s="7"/>
      <c r="AC38" s="7"/>
      <c r="AD38" s="7" t="str">
        <f>IF($AN38="","",IF(CONCATENATE(参加申込書!$K$10,参加申込書!$K$11)="","",CONCATENATE(参加申込書!$K$10,参加申込書!$K$11)))</f>
        <v/>
      </c>
      <c r="AE38" s="7"/>
      <c r="AF38" s="7"/>
      <c r="AG38" s="7"/>
      <c r="AH38" s="7"/>
      <c r="AI38" s="7"/>
      <c r="AJ38" s="7" t="str">
        <f t="shared" si="3"/>
        <v/>
      </c>
      <c r="AK38" s="7" t="str">
        <f>IF($AN38="","",LEFT(参加申込書!$J50,5))</f>
        <v/>
      </c>
      <c r="AL38" s="7" t="str">
        <f>IF($AN38="","",MID(参加申込書!$J50,7,3))</f>
        <v/>
      </c>
      <c r="AM38" s="7" t="str">
        <f>IF($AN38="","",RIGHT(参加申込書!$J50,1))</f>
        <v/>
      </c>
      <c r="AN38" s="8" t="str">
        <f>IF(参加申込書!$L50=0,"",参加申込書!$L50)</f>
        <v/>
      </c>
      <c r="AO38" s="12" t="str">
        <f>IF(参加申込書!$N50=0,"",参加申込書!$N50)</f>
        <v/>
      </c>
      <c r="AP38" s="8" t="str">
        <f>IF(参加申込書!$M50=0,"",参加申込書!$M50)</f>
        <v/>
      </c>
      <c r="AQ38" s="8" t="str">
        <f>IF(参加申込書!$O50="","",参加申込書!$O50)</f>
        <v/>
      </c>
      <c r="AR38" s="8" t="str">
        <f>IF(参加申込書!$P50="","",参加申込書!$P50)</f>
        <v/>
      </c>
      <c r="AS38" s="8" t="str">
        <f>IF(参加申込書!$Q50=0,"",参加申込書!$Q50)</f>
        <v/>
      </c>
      <c r="AT38" s="8" t="str">
        <f>IF(参加申込書!$R50=0,"",参加申込書!$R50)</f>
        <v/>
      </c>
      <c r="AU38" s="8"/>
      <c r="AV38" s="8"/>
      <c r="AW38" s="8" t="str">
        <f>IF(参加申込書!$U50=0,"",参加申込書!$U50)</f>
        <v/>
      </c>
      <c r="AX38" s="8" t="str">
        <f>IF($AN38="","",IF(参加申込書!$S50=0,0,参加申込書!$S50))</f>
        <v/>
      </c>
      <c r="AY38" s="8" t="str">
        <f>IF(参加申込書!$T50="","",IF(参加申込書!$T50="男",1,2))</f>
        <v/>
      </c>
      <c r="AZ38" s="7"/>
      <c r="BA38" s="7"/>
      <c r="BB38" s="8"/>
      <c r="BC38" s="9" t="str">
        <f t="shared" ca="1" si="1"/>
        <v/>
      </c>
    </row>
    <row r="39" spans="1:55" x14ac:dyDescent="0.15">
      <c r="A39" s="5" t="str">
        <f t="shared" ca="1" si="0"/>
        <v/>
      </c>
      <c r="B39" s="6"/>
      <c r="C39" s="7" t="str">
        <f>IF($AN39="","",参加申込書!$K$5)</f>
        <v/>
      </c>
      <c r="D39" s="7" t="str">
        <f>IF($AN39="","",'参加申込書(直接入力用)'!$G$4)</f>
        <v/>
      </c>
      <c r="E39" s="7" t="str">
        <f>IF($AN39="","",'参加申込書(直接入力用)'!$I$9)</f>
        <v/>
      </c>
      <c r="F39" s="7" t="str">
        <f>IF($AN39="","",'参加申込書(直接入力用)'!$K$9)</f>
        <v/>
      </c>
      <c r="G39" s="7" t="str">
        <f>IF($AN39="","",IF(参加申込書!$Q$5="","",参加申込書!$Q$5))</f>
        <v/>
      </c>
      <c r="H39" s="7" t="str">
        <f>IF($AN39="","",IF(参加申込書!$Q$7="","",参加申込書!$Q$7))</f>
        <v/>
      </c>
      <c r="I39" s="7" t="str">
        <f>IF($AN39="","",IF(参加申込書!$Q$6="","",参加申込書!$Q$6))</f>
        <v/>
      </c>
      <c r="J39" s="7" t="str">
        <f>IF($AN39="","",IF(参加申込書!$Q$8="","",参加申込書!$Q$8))</f>
        <v/>
      </c>
      <c r="K39" s="7" t="str">
        <f>IF($AN39="","",IF(参加申込書!$K$8="","",参加申込書!$K$8))</f>
        <v/>
      </c>
      <c r="L39" s="7" t="str">
        <f>IF($AN39="","",IF(参加申込書!$K$9="","",参加申込書!$K$9))</f>
        <v/>
      </c>
      <c r="M39" s="7"/>
      <c r="N39" s="7"/>
      <c r="O39" s="7"/>
      <c r="P39" s="7"/>
      <c r="Q39" s="7"/>
      <c r="R39" s="7"/>
      <c r="S39" s="7"/>
      <c r="T39" s="7"/>
      <c r="U39" s="7"/>
      <c r="V39" s="7"/>
      <c r="W39" s="7"/>
      <c r="X39" s="7"/>
      <c r="Y39" s="7"/>
      <c r="Z39" s="7"/>
      <c r="AA39" s="7"/>
      <c r="AB39" s="7"/>
      <c r="AC39" s="7"/>
      <c r="AD39" s="7" t="str">
        <f>IF($AN39="","",IF(CONCATENATE(参加申込書!$K$10,参加申込書!$K$11)="","",CONCATENATE(参加申込書!$K$10,参加申込書!$K$11)))</f>
        <v/>
      </c>
      <c r="AE39" s="7"/>
      <c r="AF39" s="7"/>
      <c r="AG39" s="7"/>
      <c r="AH39" s="7"/>
      <c r="AI39" s="7"/>
      <c r="AJ39" s="7" t="str">
        <f t="shared" si="3"/>
        <v/>
      </c>
      <c r="AK39" s="7" t="str">
        <f>IF($AN39="","",LEFT(参加申込書!$J51,5))</f>
        <v/>
      </c>
      <c r="AL39" s="7" t="str">
        <f>IF($AN39="","",MID(参加申込書!$J51,7,3))</f>
        <v/>
      </c>
      <c r="AM39" s="7" t="str">
        <f>IF($AN39="","",RIGHT(参加申込書!$J51,1))</f>
        <v/>
      </c>
      <c r="AN39" s="8" t="str">
        <f>IF(参加申込書!$L51=0,"",参加申込書!$L51)</f>
        <v/>
      </c>
      <c r="AO39" s="12" t="str">
        <f>IF(参加申込書!$N51=0,"",参加申込書!$N51)</f>
        <v/>
      </c>
      <c r="AP39" s="8" t="str">
        <f>IF(参加申込書!$M51=0,"",参加申込書!$M51)</f>
        <v/>
      </c>
      <c r="AQ39" s="8" t="str">
        <f>IF(参加申込書!$O51="","",参加申込書!$O51)</f>
        <v/>
      </c>
      <c r="AR39" s="8" t="str">
        <f>IF(参加申込書!$P51="","",参加申込書!$P51)</f>
        <v/>
      </c>
      <c r="AS39" s="8" t="str">
        <f>IF(参加申込書!$Q51=0,"",参加申込書!$Q51)</f>
        <v/>
      </c>
      <c r="AT39" s="8" t="str">
        <f>IF(参加申込書!$R51=0,"",参加申込書!$R51)</f>
        <v/>
      </c>
      <c r="AU39" s="8"/>
      <c r="AV39" s="8"/>
      <c r="AW39" s="8" t="str">
        <f>IF(参加申込書!$U51=0,"",参加申込書!$U51)</f>
        <v/>
      </c>
      <c r="AX39" s="8" t="str">
        <f>IF($AN39="","",IF(参加申込書!$S51=0,0,参加申込書!$S51))</f>
        <v/>
      </c>
      <c r="AY39" s="8" t="str">
        <f>IF(参加申込書!$T51="","",IF(参加申込書!$T51="男",1,2))</f>
        <v/>
      </c>
      <c r="AZ39" s="7"/>
      <c r="BA39" s="7"/>
      <c r="BB39" s="8"/>
      <c r="BC39" s="9" t="str">
        <f t="shared" ca="1" si="1"/>
        <v/>
      </c>
    </row>
    <row r="40" spans="1:55" x14ac:dyDescent="0.15">
      <c r="A40" s="5" t="str">
        <f t="shared" ca="1" si="0"/>
        <v/>
      </c>
      <c r="B40" s="6"/>
      <c r="C40" s="7" t="str">
        <f>IF($AN40="","",参加申込書!$K$5)</f>
        <v/>
      </c>
      <c r="D40" s="7" t="str">
        <f>IF($AN40="","",'参加申込書(直接入力用)'!$G$4)</f>
        <v/>
      </c>
      <c r="E40" s="7" t="str">
        <f>IF($AN40="","",'参加申込書(直接入力用)'!$I$9)</f>
        <v/>
      </c>
      <c r="F40" s="7" t="str">
        <f>IF($AN40="","",'参加申込書(直接入力用)'!$K$9)</f>
        <v/>
      </c>
      <c r="G40" s="7" t="str">
        <f>IF($AN40="","",IF(参加申込書!$Q$5="","",参加申込書!$Q$5))</f>
        <v/>
      </c>
      <c r="H40" s="7" t="str">
        <f>IF($AN40="","",IF(参加申込書!$Q$7="","",参加申込書!$Q$7))</f>
        <v/>
      </c>
      <c r="I40" s="7" t="str">
        <f>IF($AN40="","",IF(参加申込書!$Q$6="","",参加申込書!$Q$6))</f>
        <v/>
      </c>
      <c r="J40" s="7" t="str">
        <f>IF($AN40="","",IF(参加申込書!$Q$8="","",参加申込書!$Q$8))</f>
        <v/>
      </c>
      <c r="K40" s="7" t="str">
        <f>IF($AN40="","",IF(参加申込書!$K$8="","",参加申込書!$K$8))</f>
        <v/>
      </c>
      <c r="L40" s="7" t="str">
        <f>IF($AN40="","",IF(参加申込書!$K$9="","",参加申込書!$K$9))</f>
        <v/>
      </c>
      <c r="M40" s="7"/>
      <c r="N40" s="7"/>
      <c r="O40" s="7"/>
      <c r="P40" s="7"/>
      <c r="Q40" s="7"/>
      <c r="R40" s="7"/>
      <c r="S40" s="7"/>
      <c r="T40" s="7"/>
      <c r="U40" s="7"/>
      <c r="V40" s="7"/>
      <c r="W40" s="7"/>
      <c r="X40" s="7"/>
      <c r="Y40" s="7"/>
      <c r="Z40" s="7"/>
      <c r="AA40" s="7"/>
      <c r="AB40" s="7"/>
      <c r="AC40" s="7"/>
      <c r="AD40" s="7" t="str">
        <f>IF($AN40="","",IF(CONCATENATE(参加申込書!$K$10,参加申込書!$K$11)="","",CONCATENATE(参加申込書!$K$10,参加申込書!$K$11)))</f>
        <v/>
      </c>
      <c r="AE40" s="7"/>
      <c r="AF40" s="7"/>
      <c r="AG40" s="7"/>
      <c r="AH40" s="7"/>
      <c r="AI40" s="7"/>
      <c r="AJ40" s="7" t="str">
        <f t="shared" si="3"/>
        <v/>
      </c>
      <c r="AK40" s="7" t="str">
        <f>IF($AN40="","",LEFT(参加申込書!$J52,5))</f>
        <v/>
      </c>
      <c r="AL40" s="7" t="str">
        <f>IF($AN40="","",MID(参加申込書!$J52,7,3))</f>
        <v/>
      </c>
      <c r="AM40" s="7" t="str">
        <f>IF($AN40="","",RIGHT(参加申込書!$J52,1))</f>
        <v/>
      </c>
      <c r="AN40" s="8" t="str">
        <f>IF(参加申込書!$L52=0,"",参加申込書!$L52)</f>
        <v/>
      </c>
      <c r="AO40" s="12" t="str">
        <f>IF(参加申込書!$N52=0,"",参加申込書!$N52)</f>
        <v/>
      </c>
      <c r="AP40" s="8" t="str">
        <f>IF(参加申込書!$M52=0,"",参加申込書!$M52)</f>
        <v/>
      </c>
      <c r="AQ40" s="8" t="str">
        <f>IF(参加申込書!$O52="","",参加申込書!$O52)</f>
        <v/>
      </c>
      <c r="AR40" s="8" t="str">
        <f>IF(参加申込書!$P52="","",参加申込書!$P52)</f>
        <v/>
      </c>
      <c r="AS40" s="8" t="str">
        <f>IF(参加申込書!$Q52=0,"",参加申込書!$Q52)</f>
        <v/>
      </c>
      <c r="AT40" s="8" t="str">
        <f>IF(参加申込書!$R52=0,"",参加申込書!$R52)</f>
        <v/>
      </c>
      <c r="AU40" s="8"/>
      <c r="AV40" s="8"/>
      <c r="AW40" s="8" t="str">
        <f>IF(参加申込書!$U52=0,"",参加申込書!$U52)</f>
        <v/>
      </c>
      <c r="AX40" s="8" t="str">
        <f>IF($AN40="","",IF(参加申込書!$S52=0,0,参加申込書!$S52))</f>
        <v/>
      </c>
      <c r="AY40" s="8" t="str">
        <f>IF(参加申込書!$T52="","",IF(参加申込書!$T52="男",1,2))</f>
        <v/>
      </c>
      <c r="AZ40" s="7"/>
      <c r="BA40" s="7"/>
      <c r="BB40" s="8"/>
      <c r="BC40" s="9" t="str">
        <f t="shared" ca="1" si="1"/>
        <v/>
      </c>
    </row>
    <row r="41" spans="1:55" x14ac:dyDescent="0.15">
      <c r="A41" s="5" t="str">
        <f t="shared" ca="1" si="0"/>
        <v/>
      </c>
      <c r="B41" s="6"/>
      <c r="C41" s="7" t="str">
        <f>IF($AN41="","",参加申込書!$K$5)</f>
        <v/>
      </c>
      <c r="D41" s="7" t="str">
        <f>IF($AN41="","",'参加申込書(直接入力用)'!$G$4)</f>
        <v/>
      </c>
      <c r="E41" s="7" t="str">
        <f>IF($AN41="","",'参加申込書(直接入力用)'!$I$9)</f>
        <v/>
      </c>
      <c r="F41" s="7" t="str">
        <f>IF($AN41="","",'参加申込書(直接入力用)'!$K$9)</f>
        <v/>
      </c>
      <c r="G41" s="7" t="str">
        <f>IF($AN41="","",IF(参加申込書!$Q$5="","",参加申込書!$Q$5))</f>
        <v/>
      </c>
      <c r="H41" s="7" t="str">
        <f>IF($AN41="","",IF(参加申込書!$Q$7="","",参加申込書!$Q$7))</f>
        <v/>
      </c>
      <c r="I41" s="7" t="str">
        <f>IF($AN41="","",IF(参加申込書!$Q$6="","",参加申込書!$Q$6))</f>
        <v/>
      </c>
      <c r="J41" s="7" t="str">
        <f>IF($AN41="","",IF(参加申込書!$Q$8="","",参加申込書!$Q$8))</f>
        <v/>
      </c>
      <c r="K41" s="7" t="str">
        <f>IF($AN41="","",IF(参加申込書!$K$8="","",参加申込書!$K$8))</f>
        <v/>
      </c>
      <c r="L41" s="7" t="str">
        <f>IF($AN41="","",IF(参加申込書!$K$9="","",参加申込書!$K$9))</f>
        <v/>
      </c>
      <c r="M41" s="7"/>
      <c r="N41" s="7"/>
      <c r="O41" s="7"/>
      <c r="P41" s="7"/>
      <c r="Q41" s="7"/>
      <c r="R41" s="7"/>
      <c r="S41" s="7"/>
      <c r="T41" s="7"/>
      <c r="U41" s="7"/>
      <c r="V41" s="7"/>
      <c r="W41" s="7"/>
      <c r="X41" s="7"/>
      <c r="Y41" s="7"/>
      <c r="Z41" s="7"/>
      <c r="AA41" s="7"/>
      <c r="AB41" s="7"/>
      <c r="AC41" s="7"/>
      <c r="AD41" s="7" t="str">
        <f>IF($AN41="","",IF(CONCATENATE(参加申込書!$K$10,参加申込書!$K$11)="","",CONCATENATE(参加申込書!$K$10,参加申込書!$K$11)))</f>
        <v/>
      </c>
      <c r="AE41" s="7"/>
      <c r="AF41" s="7"/>
      <c r="AG41" s="7"/>
      <c r="AH41" s="7"/>
      <c r="AI41" s="7"/>
      <c r="AJ41" s="7" t="str">
        <f t="shared" si="3"/>
        <v/>
      </c>
      <c r="AK41" s="7" t="str">
        <f>IF($AN41="","",LEFT(参加申込書!$J53,5))</f>
        <v/>
      </c>
      <c r="AL41" s="7" t="str">
        <f>IF($AN41="","",MID(参加申込書!$J53,7,3))</f>
        <v/>
      </c>
      <c r="AM41" s="7" t="str">
        <f>IF($AN41="","",RIGHT(参加申込書!$J53,1))</f>
        <v/>
      </c>
      <c r="AN41" s="8" t="str">
        <f>IF(参加申込書!$L53=0,"",参加申込書!$L53)</f>
        <v/>
      </c>
      <c r="AO41" s="12" t="str">
        <f>IF(参加申込書!$N53=0,"",参加申込書!$N53)</f>
        <v/>
      </c>
      <c r="AP41" s="8" t="str">
        <f>IF(参加申込書!$M53=0,"",参加申込書!$M53)</f>
        <v/>
      </c>
      <c r="AQ41" s="8" t="str">
        <f>IF(参加申込書!$O53="","",参加申込書!$O53)</f>
        <v/>
      </c>
      <c r="AR41" s="8" t="str">
        <f>IF(参加申込書!$P53="","",参加申込書!$P53)</f>
        <v/>
      </c>
      <c r="AS41" s="8" t="str">
        <f>IF(参加申込書!$Q53=0,"",参加申込書!$Q53)</f>
        <v/>
      </c>
      <c r="AT41" s="8" t="str">
        <f>IF(参加申込書!$R53=0,"",参加申込書!$R53)</f>
        <v/>
      </c>
      <c r="AU41" s="8"/>
      <c r="AV41" s="8"/>
      <c r="AW41" s="8" t="str">
        <f>IF(参加申込書!$U53=0,"",参加申込書!$U53)</f>
        <v/>
      </c>
      <c r="AX41" s="8" t="str">
        <f>IF($AN41="","",IF(参加申込書!$S53=0,0,参加申込書!$S53))</f>
        <v/>
      </c>
      <c r="AY41" s="8" t="str">
        <f>IF(参加申込書!$T53="","",IF(参加申込書!$T53="男",1,2))</f>
        <v/>
      </c>
      <c r="AZ41" s="7"/>
      <c r="BA41" s="7"/>
      <c r="BB41" s="8"/>
      <c r="BC41" s="9" t="str">
        <f t="shared" ca="1" si="1"/>
        <v/>
      </c>
    </row>
    <row r="42" spans="1:55" x14ac:dyDescent="0.15">
      <c r="A42" s="5" t="str">
        <f t="shared" ca="1" si="0"/>
        <v/>
      </c>
      <c r="B42" s="6"/>
      <c r="C42" s="7" t="str">
        <f>IF($AN42="","",参加申込書!$K$5)</f>
        <v/>
      </c>
      <c r="D42" s="7" t="str">
        <f>IF($AN42="","",'参加申込書(直接入力用)'!$G$4)</f>
        <v/>
      </c>
      <c r="E42" s="7" t="str">
        <f>IF($AN42="","",'参加申込書(直接入力用)'!$I$9)</f>
        <v/>
      </c>
      <c r="F42" s="7" t="str">
        <f>IF($AN42="","",'参加申込書(直接入力用)'!$K$9)</f>
        <v/>
      </c>
      <c r="G42" s="7" t="str">
        <f>IF($AN42="","",IF(参加申込書!$Q$5="","",参加申込書!$Q$5))</f>
        <v/>
      </c>
      <c r="H42" s="7" t="str">
        <f>IF($AN42="","",IF(参加申込書!$Q$7="","",参加申込書!$Q$7))</f>
        <v/>
      </c>
      <c r="I42" s="7" t="str">
        <f>IF($AN42="","",IF(参加申込書!$Q$6="","",参加申込書!$Q$6))</f>
        <v/>
      </c>
      <c r="J42" s="7" t="str">
        <f>IF($AN42="","",IF(参加申込書!$Q$8="","",参加申込書!$Q$8))</f>
        <v/>
      </c>
      <c r="K42" s="7" t="str">
        <f>IF($AN42="","",IF(参加申込書!$K$8="","",参加申込書!$K$8))</f>
        <v/>
      </c>
      <c r="L42" s="7" t="str">
        <f>IF($AN42="","",IF(参加申込書!$K$9="","",参加申込書!$K$9))</f>
        <v/>
      </c>
      <c r="M42" s="7"/>
      <c r="N42" s="7"/>
      <c r="O42" s="7"/>
      <c r="P42" s="7"/>
      <c r="Q42" s="7"/>
      <c r="R42" s="7"/>
      <c r="S42" s="7"/>
      <c r="T42" s="7"/>
      <c r="U42" s="7"/>
      <c r="V42" s="7"/>
      <c r="W42" s="7"/>
      <c r="X42" s="7"/>
      <c r="Y42" s="7"/>
      <c r="Z42" s="7"/>
      <c r="AA42" s="7"/>
      <c r="AB42" s="7"/>
      <c r="AC42" s="7"/>
      <c r="AD42" s="7" t="str">
        <f>IF($AN42="","",IF(CONCATENATE(参加申込書!$K$10,参加申込書!$K$11)="","",CONCATENATE(参加申込書!$K$10,参加申込書!$K$11)))</f>
        <v/>
      </c>
      <c r="AE42" s="7"/>
      <c r="AF42" s="7"/>
      <c r="AG42" s="7"/>
      <c r="AH42" s="7"/>
      <c r="AI42" s="7"/>
      <c r="AJ42" s="7" t="str">
        <f t="shared" si="3"/>
        <v/>
      </c>
      <c r="AK42" s="7" t="str">
        <f>IF($AN42="","",LEFT(参加申込書!$J54,5))</f>
        <v/>
      </c>
      <c r="AL42" s="7" t="str">
        <f>IF($AN42="","",MID(参加申込書!$J54,7,3))</f>
        <v/>
      </c>
      <c r="AM42" s="7" t="str">
        <f>IF($AN42="","",RIGHT(参加申込書!$J54,1))</f>
        <v/>
      </c>
      <c r="AN42" s="8" t="str">
        <f>IF(参加申込書!$L54=0,"",参加申込書!$L54)</f>
        <v/>
      </c>
      <c r="AO42" s="12" t="str">
        <f>IF(参加申込書!$N54=0,"",参加申込書!$N54)</f>
        <v/>
      </c>
      <c r="AP42" s="8" t="str">
        <f>IF(参加申込書!$M54=0,"",参加申込書!$M54)</f>
        <v/>
      </c>
      <c r="AQ42" s="8" t="str">
        <f>IF(参加申込書!$O54="","",参加申込書!$O54)</f>
        <v/>
      </c>
      <c r="AR42" s="8" t="str">
        <f>IF(参加申込書!$P54="","",参加申込書!$P54)</f>
        <v/>
      </c>
      <c r="AS42" s="8" t="str">
        <f>IF(参加申込書!$Q54=0,"",参加申込書!$Q54)</f>
        <v/>
      </c>
      <c r="AT42" s="8" t="str">
        <f>IF(参加申込書!$R54=0,"",参加申込書!$R54)</f>
        <v/>
      </c>
      <c r="AU42" s="8"/>
      <c r="AV42" s="8"/>
      <c r="AW42" s="8" t="str">
        <f>IF(参加申込書!$U54=0,"",参加申込書!$U54)</f>
        <v/>
      </c>
      <c r="AX42" s="8" t="str">
        <f>IF($AN42="","",IF(参加申込書!$S54=0,0,参加申込書!$S54))</f>
        <v/>
      </c>
      <c r="AY42" s="8" t="str">
        <f>IF(参加申込書!$T54="","",IF(参加申込書!$T54="男",1,2))</f>
        <v/>
      </c>
      <c r="AZ42" s="7"/>
      <c r="BA42" s="7"/>
      <c r="BB42" s="8"/>
      <c r="BC42" s="9" t="str">
        <f t="shared" ca="1" si="1"/>
        <v/>
      </c>
    </row>
    <row r="43" spans="1:55" x14ac:dyDescent="0.15">
      <c r="A43" s="5" t="str">
        <f t="shared" ca="1" si="0"/>
        <v/>
      </c>
      <c r="B43" s="6"/>
      <c r="C43" s="7" t="str">
        <f>IF($AN43="","",参加申込書!$K$5)</f>
        <v/>
      </c>
      <c r="D43" s="7" t="str">
        <f>IF($AN43="","",'参加申込書(直接入力用)'!$G$4)</f>
        <v/>
      </c>
      <c r="E43" s="7" t="str">
        <f>IF($AN43="","",'参加申込書(直接入力用)'!$I$9)</f>
        <v/>
      </c>
      <c r="F43" s="7" t="str">
        <f>IF($AN43="","",'参加申込書(直接入力用)'!$K$9)</f>
        <v/>
      </c>
      <c r="G43" s="7" t="str">
        <f>IF($AN43="","",IF(参加申込書!$Q$5="","",参加申込書!$Q$5))</f>
        <v/>
      </c>
      <c r="H43" s="7" t="str">
        <f>IF($AN43="","",IF(参加申込書!$Q$7="","",参加申込書!$Q$7))</f>
        <v/>
      </c>
      <c r="I43" s="7" t="str">
        <f>IF($AN43="","",IF(参加申込書!$Q$6="","",参加申込書!$Q$6))</f>
        <v/>
      </c>
      <c r="J43" s="7" t="str">
        <f>IF($AN43="","",IF(参加申込書!$Q$8="","",参加申込書!$Q$8))</f>
        <v/>
      </c>
      <c r="K43" s="7" t="str">
        <f>IF($AN43="","",IF(参加申込書!$K$8="","",参加申込書!$K$8))</f>
        <v/>
      </c>
      <c r="L43" s="7" t="str">
        <f>IF($AN43="","",IF(参加申込書!$K$9="","",参加申込書!$K$9))</f>
        <v/>
      </c>
      <c r="M43" s="7"/>
      <c r="N43" s="7"/>
      <c r="O43" s="7"/>
      <c r="P43" s="7"/>
      <c r="Q43" s="7"/>
      <c r="R43" s="7"/>
      <c r="S43" s="7"/>
      <c r="T43" s="7"/>
      <c r="U43" s="7"/>
      <c r="V43" s="7"/>
      <c r="W43" s="7"/>
      <c r="X43" s="7"/>
      <c r="Y43" s="7"/>
      <c r="Z43" s="7"/>
      <c r="AA43" s="7"/>
      <c r="AB43" s="7"/>
      <c r="AC43" s="7"/>
      <c r="AD43" s="7" t="str">
        <f>IF($AN43="","",IF(CONCATENATE(参加申込書!$K$10,参加申込書!$K$11)="","",CONCATENATE(参加申込書!$K$10,参加申込書!$K$11)))</f>
        <v/>
      </c>
      <c r="AE43" s="7"/>
      <c r="AF43" s="7"/>
      <c r="AG43" s="7"/>
      <c r="AH43" s="7"/>
      <c r="AI43" s="7"/>
      <c r="AJ43" s="7" t="str">
        <f t="shared" si="3"/>
        <v/>
      </c>
      <c r="AK43" s="7" t="str">
        <f>IF($AN43="","",LEFT(参加申込書!$J55,5))</f>
        <v/>
      </c>
      <c r="AL43" s="7" t="str">
        <f>IF($AN43="","",MID(参加申込書!$J55,7,3))</f>
        <v/>
      </c>
      <c r="AM43" s="7" t="str">
        <f>IF($AN43="","",RIGHT(参加申込書!$J55,1))</f>
        <v/>
      </c>
      <c r="AN43" s="8" t="str">
        <f>IF(参加申込書!$L55=0,"",参加申込書!$L55)</f>
        <v/>
      </c>
      <c r="AO43" s="12" t="str">
        <f>IF(参加申込書!$N55=0,"",参加申込書!$N55)</f>
        <v/>
      </c>
      <c r="AP43" s="8" t="str">
        <f>IF(参加申込書!$M55=0,"",参加申込書!$M55)</f>
        <v/>
      </c>
      <c r="AQ43" s="8" t="str">
        <f>IF(参加申込書!$O55="","",参加申込書!$O55)</f>
        <v/>
      </c>
      <c r="AR43" s="8" t="str">
        <f>IF(参加申込書!$P55="","",参加申込書!$P55)</f>
        <v/>
      </c>
      <c r="AS43" s="8" t="str">
        <f>IF(参加申込書!$Q55=0,"",参加申込書!$Q55)</f>
        <v/>
      </c>
      <c r="AT43" s="8" t="str">
        <f>IF(参加申込書!$R55=0,"",参加申込書!$R55)</f>
        <v/>
      </c>
      <c r="AU43" s="8"/>
      <c r="AV43" s="8"/>
      <c r="AW43" s="8" t="str">
        <f>IF(参加申込書!$U55=0,"",参加申込書!$U55)</f>
        <v/>
      </c>
      <c r="AX43" s="8" t="str">
        <f>IF($AN43="","",IF(参加申込書!$S55=0,0,参加申込書!$S55))</f>
        <v/>
      </c>
      <c r="AY43" s="8" t="str">
        <f>IF(参加申込書!$T55="","",IF(参加申込書!$T55="男",1,2))</f>
        <v/>
      </c>
      <c r="AZ43" s="7"/>
      <c r="BA43" s="7"/>
      <c r="BB43" s="8"/>
      <c r="BC43" s="9" t="str">
        <f t="shared" ca="1" si="1"/>
        <v/>
      </c>
    </row>
    <row r="44" spans="1:55" x14ac:dyDescent="0.15">
      <c r="A44" s="5" t="str">
        <f t="shared" ca="1" si="0"/>
        <v/>
      </c>
      <c r="B44" s="6"/>
      <c r="C44" s="7" t="str">
        <f>IF($AN44="","",参加申込書!$K$5)</f>
        <v/>
      </c>
      <c r="D44" s="7" t="str">
        <f>IF($AN44="","",'参加申込書(直接入力用)'!$G$4)</f>
        <v/>
      </c>
      <c r="E44" s="7" t="str">
        <f>IF($AN44="","",'参加申込書(直接入力用)'!$I$9)</f>
        <v/>
      </c>
      <c r="F44" s="7" t="str">
        <f>IF($AN44="","",'参加申込書(直接入力用)'!$K$9)</f>
        <v/>
      </c>
      <c r="G44" s="7" t="str">
        <f>IF($AN44="","",IF(参加申込書!$Q$5="","",参加申込書!$Q$5))</f>
        <v/>
      </c>
      <c r="H44" s="7" t="str">
        <f>IF($AN44="","",IF(参加申込書!$Q$7="","",参加申込書!$Q$7))</f>
        <v/>
      </c>
      <c r="I44" s="7" t="str">
        <f>IF($AN44="","",IF(参加申込書!$Q$6="","",参加申込書!$Q$6))</f>
        <v/>
      </c>
      <c r="J44" s="7" t="str">
        <f>IF($AN44="","",IF(参加申込書!$Q$8="","",参加申込書!$Q$8))</f>
        <v/>
      </c>
      <c r="K44" s="7" t="str">
        <f>IF($AN44="","",IF(参加申込書!$K$8="","",参加申込書!$K$8))</f>
        <v/>
      </c>
      <c r="L44" s="7" t="str">
        <f>IF($AN44="","",IF(参加申込書!$K$9="","",参加申込書!$K$9))</f>
        <v/>
      </c>
      <c r="M44" s="7"/>
      <c r="N44" s="7"/>
      <c r="O44" s="7"/>
      <c r="P44" s="7"/>
      <c r="Q44" s="7"/>
      <c r="R44" s="7"/>
      <c r="S44" s="7"/>
      <c r="T44" s="7"/>
      <c r="U44" s="7"/>
      <c r="V44" s="7"/>
      <c r="W44" s="7"/>
      <c r="X44" s="7"/>
      <c r="Y44" s="7"/>
      <c r="Z44" s="7"/>
      <c r="AA44" s="7"/>
      <c r="AB44" s="7"/>
      <c r="AC44" s="7"/>
      <c r="AD44" s="7" t="str">
        <f>IF($AN44="","",IF(CONCATENATE(参加申込書!$K$10,参加申込書!$K$11)="","",CONCATENATE(参加申込書!$K$10,参加申込書!$K$11)))</f>
        <v/>
      </c>
      <c r="AE44" s="7"/>
      <c r="AF44" s="7"/>
      <c r="AG44" s="7"/>
      <c r="AH44" s="7"/>
      <c r="AI44" s="7"/>
      <c r="AJ44" s="7" t="str">
        <f t="shared" si="3"/>
        <v/>
      </c>
      <c r="AK44" s="7" t="str">
        <f>IF($AN44="","",LEFT(参加申込書!$J56,5))</f>
        <v/>
      </c>
      <c r="AL44" s="7" t="str">
        <f>IF($AN44="","",MID(参加申込書!$J56,7,3))</f>
        <v/>
      </c>
      <c r="AM44" s="7" t="str">
        <f>IF($AN44="","",RIGHT(参加申込書!$J56,1))</f>
        <v/>
      </c>
      <c r="AN44" s="8" t="str">
        <f>IF(参加申込書!$L56=0,"",参加申込書!$L56)</f>
        <v/>
      </c>
      <c r="AO44" s="12" t="str">
        <f>IF(参加申込書!$N56=0,"",参加申込書!$N56)</f>
        <v/>
      </c>
      <c r="AP44" s="8" t="str">
        <f>IF(参加申込書!$M56=0,"",参加申込書!$M56)</f>
        <v/>
      </c>
      <c r="AQ44" s="8" t="str">
        <f>IF(参加申込書!$O56="","",参加申込書!$O56)</f>
        <v/>
      </c>
      <c r="AR44" s="8" t="str">
        <f>IF(参加申込書!$P56="","",参加申込書!$P56)</f>
        <v/>
      </c>
      <c r="AS44" s="8" t="str">
        <f>IF(参加申込書!$Q56=0,"",参加申込書!$Q56)</f>
        <v/>
      </c>
      <c r="AT44" s="8" t="str">
        <f>IF(参加申込書!$R56=0,"",参加申込書!$R56)</f>
        <v/>
      </c>
      <c r="AU44" s="8"/>
      <c r="AV44" s="8"/>
      <c r="AW44" s="8" t="str">
        <f>IF(参加申込書!$U56=0,"",参加申込書!$U56)</f>
        <v/>
      </c>
      <c r="AX44" s="8" t="str">
        <f>IF($AN44="","",IF(参加申込書!$S56=0,0,参加申込書!$S56))</f>
        <v/>
      </c>
      <c r="AY44" s="8" t="str">
        <f>IF(参加申込書!$T56="","",IF(参加申込書!$T56="男",1,2))</f>
        <v/>
      </c>
      <c r="AZ44" s="7"/>
      <c r="BA44" s="7"/>
      <c r="BB44" s="8"/>
      <c r="BC44" s="9" t="str">
        <f t="shared" ca="1" si="1"/>
        <v/>
      </c>
    </row>
    <row r="45" spans="1:55" x14ac:dyDescent="0.15">
      <c r="A45" s="5" t="str">
        <f t="shared" ca="1" si="0"/>
        <v/>
      </c>
      <c r="B45" s="6"/>
      <c r="C45" s="7" t="str">
        <f>IF($AN45="","",参加申込書!$K$5)</f>
        <v/>
      </c>
      <c r="D45" s="7" t="str">
        <f>IF($AN45="","",'参加申込書(直接入力用)'!$G$4)</f>
        <v/>
      </c>
      <c r="E45" s="7" t="str">
        <f>IF($AN45="","",'参加申込書(直接入力用)'!$I$9)</f>
        <v/>
      </c>
      <c r="F45" s="7" t="str">
        <f>IF($AN45="","",'参加申込書(直接入力用)'!$K$9)</f>
        <v/>
      </c>
      <c r="G45" s="7" t="str">
        <f>IF($AN45="","",IF(参加申込書!$Q$5="","",参加申込書!$Q$5))</f>
        <v/>
      </c>
      <c r="H45" s="7" t="str">
        <f>IF($AN45="","",IF(参加申込書!$Q$7="","",参加申込書!$Q$7))</f>
        <v/>
      </c>
      <c r="I45" s="7" t="str">
        <f>IF($AN45="","",IF(参加申込書!$Q$6="","",参加申込書!$Q$6))</f>
        <v/>
      </c>
      <c r="J45" s="7" t="str">
        <f>IF($AN45="","",IF(参加申込書!$Q$8="","",参加申込書!$Q$8))</f>
        <v/>
      </c>
      <c r="K45" s="7" t="str">
        <f>IF($AN45="","",IF(参加申込書!$K$8="","",参加申込書!$K$8))</f>
        <v/>
      </c>
      <c r="L45" s="7" t="str">
        <f>IF($AN45="","",IF(参加申込書!$K$9="","",参加申込書!$K$9))</f>
        <v/>
      </c>
      <c r="M45" s="7"/>
      <c r="N45" s="7"/>
      <c r="O45" s="7"/>
      <c r="P45" s="7"/>
      <c r="Q45" s="7"/>
      <c r="R45" s="7"/>
      <c r="S45" s="7"/>
      <c r="T45" s="7"/>
      <c r="U45" s="7"/>
      <c r="V45" s="7"/>
      <c r="W45" s="7"/>
      <c r="X45" s="7"/>
      <c r="Y45" s="7"/>
      <c r="Z45" s="7"/>
      <c r="AA45" s="7"/>
      <c r="AB45" s="7"/>
      <c r="AC45" s="7"/>
      <c r="AD45" s="7" t="str">
        <f>IF($AN45="","",IF(CONCATENATE(参加申込書!$K$10,参加申込書!$K$11)="","",CONCATENATE(参加申込書!$K$10,参加申込書!$K$11)))</f>
        <v/>
      </c>
      <c r="AE45" s="7"/>
      <c r="AF45" s="7"/>
      <c r="AG45" s="7"/>
      <c r="AH45" s="7"/>
      <c r="AI45" s="7"/>
      <c r="AJ45" s="7" t="str">
        <f t="shared" si="3"/>
        <v/>
      </c>
      <c r="AK45" s="7" t="str">
        <f>IF($AN45="","",LEFT(参加申込書!$J57,5))</f>
        <v/>
      </c>
      <c r="AL45" s="7" t="str">
        <f>IF($AN45="","",MID(参加申込書!$J57,7,3))</f>
        <v/>
      </c>
      <c r="AM45" s="7" t="str">
        <f>IF($AN45="","",RIGHT(参加申込書!$J57,1))</f>
        <v/>
      </c>
      <c r="AN45" s="8" t="str">
        <f>IF(参加申込書!$L57=0,"",参加申込書!$L57)</f>
        <v/>
      </c>
      <c r="AO45" s="12" t="str">
        <f>IF(参加申込書!$N57=0,"",参加申込書!$N57)</f>
        <v/>
      </c>
      <c r="AP45" s="8" t="str">
        <f>IF(参加申込書!$M57=0,"",参加申込書!$M57)</f>
        <v/>
      </c>
      <c r="AQ45" s="8" t="str">
        <f>IF(参加申込書!$O57="","",参加申込書!$O57)</f>
        <v/>
      </c>
      <c r="AR45" s="8" t="str">
        <f>IF(参加申込書!$P57="","",参加申込書!$P57)</f>
        <v/>
      </c>
      <c r="AS45" s="8" t="str">
        <f>IF(参加申込書!$Q57=0,"",参加申込書!$Q57)</f>
        <v/>
      </c>
      <c r="AT45" s="8" t="str">
        <f>IF(参加申込書!$R57=0,"",参加申込書!$R57)</f>
        <v/>
      </c>
      <c r="AU45" s="8"/>
      <c r="AV45" s="8"/>
      <c r="AW45" s="8" t="str">
        <f>IF(参加申込書!$U57=0,"",参加申込書!$U57)</f>
        <v/>
      </c>
      <c r="AX45" s="8" t="str">
        <f>IF($AN45="","",IF(参加申込書!$S57=0,0,参加申込書!$S57))</f>
        <v/>
      </c>
      <c r="AY45" s="8" t="str">
        <f>IF(参加申込書!$T57="","",IF(参加申込書!$T57="男",1,2))</f>
        <v/>
      </c>
      <c r="AZ45" s="7"/>
      <c r="BA45" s="7"/>
      <c r="BB45" s="8"/>
      <c r="BC45" s="9" t="str">
        <f t="shared" ca="1" si="1"/>
        <v/>
      </c>
    </row>
    <row r="46" spans="1:55" x14ac:dyDescent="0.15">
      <c r="A46" s="5" t="str">
        <f t="shared" ca="1" si="0"/>
        <v/>
      </c>
      <c r="B46" s="6"/>
      <c r="C46" s="7" t="str">
        <f>IF($AN46="","",参加申込書!$K$5)</f>
        <v/>
      </c>
      <c r="D46" s="7" t="str">
        <f>IF($AN46="","",'参加申込書(直接入力用)'!$G$4)</f>
        <v/>
      </c>
      <c r="E46" s="7" t="str">
        <f>IF($AN46="","",'参加申込書(直接入力用)'!$I$9)</f>
        <v/>
      </c>
      <c r="F46" s="7" t="str">
        <f>IF($AN46="","",'参加申込書(直接入力用)'!$K$9)</f>
        <v/>
      </c>
      <c r="G46" s="7" t="str">
        <f>IF($AN46="","",IF(参加申込書!$Q$5="","",参加申込書!$Q$5))</f>
        <v/>
      </c>
      <c r="H46" s="7" t="str">
        <f>IF($AN46="","",IF(参加申込書!$Q$7="","",参加申込書!$Q$7))</f>
        <v/>
      </c>
      <c r="I46" s="7" t="str">
        <f>IF($AN46="","",IF(参加申込書!$Q$6="","",参加申込書!$Q$6))</f>
        <v/>
      </c>
      <c r="J46" s="7" t="str">
        <f>IF($AN46="","",IF(参加申込書!$Q$8="","",参加申込書!$Q$8))</f>
        <v/>
      </c>
      <c r="K46" s="7" t="str">
        <f>IF($AN46="","",IF(参加申込書!$K$8="","",参加申込書!$K$8))</f>
        <v/>
      </c>
      <c r="L46" s="7" t="str">
        <f>IF($AN46="","",IF(参加申込書!$K$9="","",参加申込書!$K$9))</f>
        <v/>
      </c>
      <c r="M46" s="7"/>
      <c r="N46" s="7"/>
      <c r="O46" s="7"/>
      <c r="P46" s="7"/>
      <c r="Q46" s="7"/>
      <c r="R46" s="7"/>
      <c r="S46" s="7"/>
      <c r="T46" s="7"/>
      <c r="U46" s="7"/>
      <c r="V46" s="7"/>
      <c r="W46" s="7"/>
      <c r="X46" s="7"/>
      <c r="Y46" s="7"/>
      <c r="Z46" s="7"/>
      <c r="AA46" s="7"/>
      <c r="AB46" s="7"/>
      <c r="AC46" s="7"/>
      <c r="AD46" s="7" t="str">
        <f>IF($AN46="","",IF(CONCATENATE(参加申込書!$K$10,参加申込書!$K$11)="","",CONCATENATE(参加申込書!$K$10,参加申込書!$K$11)))</f>
        <v/>
      </c>
      <c r="AE46" s="7"/>
      <c r="AF46" s="7"/>
      <c r="AG46" s="7"/>
      <c r="AH46" s="7"/>
      <c r="AI46" s="7"/>
      <c r="AJ46" s="7" t="str">
        <f t="shared" si="3"/>
        <v/>
      </c>
      <c r="AK46" s="7" t="str">
        <f>IF($AN46="","",LEFT(参加申込書!$J58,5))</f>
        <v/>
      </c>
      <c r="AL46" s="7" t="str">
        <f>IF($AN46="","",MID(参加申込書!$J58,7,3))</f>
        <v/>
      </c>
      <c r="AM46" s="7" t="str">
        <f>IF($AN46="","",RIGHT(参加申込書!$J58,1))</f>
        <v/>
      </c>
      <c r="AN46" s="8" t="str">
        <f>IF(参加申込書!$L58=0,"",参加申込書!$L58)</f>
        <v/>
      </c>
      <c r="AO46" s="12" t="str">
        <f>IF(参加申込書!$N58=0,"",参加申込書!$N58)</f>
        <v/>
      </c>
      <c r="AP46" s="8" t="str">
        <f>IF(参加申込書!$M58=0,"",参加申込書!$M58)</f>
        <v/>
      </c>
      <c r="AQ46" s="8" t="str">
        <f>IF(参加申込書!$O58="","",参加申込書!$O58)</f>
        <v/>
      </c>
      <c r="AR46" s="8" t="str">
        <f>IF(参加申込書!$P58="","",参加申込書!$P58)</f>
        <v/>
      </c>
      <c r="AS46" s="8" t="str">
        <f>IF(参加申込書!$Q58=0,"",参加申込書!$Q58)</f>
        <v/>
      </c>
      <c r="AT46" s="8" t="str">
        <f>IF(参加申込書!$R58=0,"",参加申込書!$R58)</f>
        <v/>
      </c>
      <c r="AU46" s="8"/>
      <c r="AV46" s="8"/>
      <c r="AW46" s="8" t="str">
        <f>IF(参加申込書!$U58=0,"",参加申込書!$U58)</f>
        <v/>
      </c>
      <c r="AX46" s="8" t="str">
        <f>IF($AN46="","",IF(参加申込書!$S58=0,0,参加申込書!$S58))</f>
        <v/>
      </c>
      <c r="AY46" s="8" t="str">
        <f>IF(参加申込書!$T58="","",IF(参加申込書!$T58="男",1,2))</f>
        <v/>
      </c>
      <c r="AZ46" s="7"/>
      <c r="BA46" s="7"/>
      <c r="BB46" s="8"/>
      <c r="BC46" s="9" t="str">
        <f t="shared" ca="1" si="1"/>
        <v/>
      </c>
    </row>
    <row r="47" spans="1:55" x14ac:dyDescent="0.15">
      <c r="A47" s="5" t="str">
        <f t="shared" ca="1" si="0"/>
        <v/>
      </c>
      <c r="B47" s="6"/>
      <c r="C47" s="7" t="str">
        <f>IF($AN47="","",参加申込書!$K$5)</f>
        <v/>
      </c>
      <c r="D47" s="7" t="str">
        <f>IF($AN47="","",'参加申込書(直接入力用)'!$G$4)</f>
        <v/>
      </c>
      <c r="E47" s="7" t="str">
        <f>IF($AN47="","",'参加申込書(直接入力用)'!$I$9)</f>
        <v/>
      </c>
      <c r="F47" s="7" t="str">
        <f>IF($AN47="","",'参加申込書(直接入力用)'!$K$9)</f>
        <v/>
      </c>
      <c r="G47" s="7" t="str">
        <f>IF($AN47="","",IF(参加申込書!$Q$5="","",参加申込書!$Q$5))</f>
        <v/>
      </c>
      <c r="H47" s="7" t="str">
        <f>IF($AN47="","",IF(参加申込書!$Q$7="","",参加申込書!$Q$7))</f>
        <v/>
      </c>
      <c r="I47" s="7" t="str">
        <f>IF($AN47="","",IF(参加申込書!$Q$6="","",参加申込書!$Q$6))</f>
        <v/>
      </c>
      <c r="J47" s="7" t="str">
        <f>IF($AN47="","",IF(参加申込書!$Q$8="","",参加申込書!$Q$8))</f>
        <v/>
      </c>
      <c r="K47" s="7" t="str">
        <f>IF($AN47="","",IF(参加申込書!$K$8="","",参加申込書!$K$8))</f>
        <v/>
      </c>
      <c r="L47" s="7" t="str">
        <f>IF($AN47="","",IF(参加申込書!$K$9="","",参加申込書!$K$9))</f>
        <v/>
      </c>
      <c r="M47" s="7"/>
      <c r="N47" s="7"/>
      <c r="O47" s="7"/>
      <c r="P47" s="7"/>
      <c r="Q47" s="7"/>
      <c r="R47" s="7"/>
      <c r="S47" s="7"/>
      <c r="T47" s="7"/>
      <c r="U47" s="7"/>
      <c r="V47" s="7"/>
      <c r="W47" s="7"/>
      <c r="X47" s="7"/>
      <c r="Y47" s="7"/>
      <c r="Z47" s="7"/>
      <c r="AA47" s="7"/>
      <c r="AB47" s="7"/>
      <c r="AC47" s="7"/>
      <c r="AD47" s="7" t="str">
        <f>IF($AN47="","",IF(CONCATENATE(参加申込書!$K$10,参加申込書!$K$11)="","",CONCATENATE(参加申込書!$K$10,参加申込書!$K$11)))</f>
        <v/>
      </c>
      <c r="AE47" s="7"/>
      <c r="AF47" s="7"/>
      <c r="AG47" s="7"/>
      <c r="AH47" s="7"/>
      <c r="AI47" s="7"/>
      <c r="AJ47" s="7" t="str">
        <f t="shared" si="3"/>
        <v/>
      </c>
      <c r="AK47" s="7" t="str">
        <f>IF($AN47="","",LEFT(参加申込書!$J59,5))</f>
        <v/>
      </c>
      <c r="AL47" s="7" t="str">
        <f>IF($AN47="","",MID(参加申込書!$J59,7,3))</f>
        <v/>
      </c>
      <c r="AM47" s="7" t="str">
        <f>IF($AN47="","",RIGHT(参加申込書!$J59,1))</f>
        <v/>
      </c>
      <c r="AN47" s="8" t="str">
        <f>IF(参加申込書!$L59=0,"",参加申込書!$L59)</f>
        <v/>
      </c>
      <c r="AO47" s="12" t="str">
        <f>IF(参加申込書!$N59=0,"",参加申込書!$N59)</f>
        <v/>
      </c>
      <c r="AP47" s="8" t="str">
        <f>IF(参加申込書!$M59=0,"",参加申込書!$M59)</f>
        <v/>
      </c>
      <c r="AQ47" s="8" t="str">
        <f>IF(参加申込書!$O59="","",参加申込書!$O59)</f>
        <v/>
      </c>
      <c r="AR47" s="8" t="str">
        <f>IF(参加申込書!$P59="","",参加申込書!$P59)</f>
        <v/>
      </c>
      <c r="AS47" s="8" t="str">
        <f>IF(参加申込書!$Q59=0,"",参加申込書!$Q59)</f>
        <v/>
      </c>
      <c r="AT47" s="8" t="str">
        <f>IF(参加申込書!$R59=0,"",参加申込書!$R59)</f>
        <v/>
      </c>
      <c r="AU47" s="8"/>
      <c r="AV47" s="8"/>
      <c r="AW47" s="8" t="str">
        <f>IF(参加申込書!$U59=0,"",参加申込書!$U59)</f>
        <v/>
      </c>
      <c r="AX47" s="8" t="str">
        <f>IF($AN47="","",IF(参加申込書!$S59=0,0,参加申込書!$S59))</f>
        <v/>
      </c>
      <c r="AY47" s="8" t="str">
        <f>IF(参加申込書!$T59="","",IF(参加申込書!$T59="男",1,2))</f>
        <v/>
      </c>
      <c r="AZ47" s="7"/>
      <c r="BA47" s="7"/>
      <c r="BB47" s="8"/>
      <c r="BC47" s="9" t="str">
        <f t="shared" ca="1" si="1"/>
        <v/>
      </c>
    </row>
    <row r="48" spans="1:55" x14ac:dyDescent="0.15">
      <c r="A48" s="5" t="str">
        <f t="shared" ca="1" si="0"/>
        <v/>
      </c>
      <c r="B48" s="6"/>
      <c r="C48" s="7" t="str">
        <f>IF($AN48="","",参加申込書!$K$5)</f>
        <v/>
      </c>
      <c r="D48" s="7" t="str">
        <f>IF($AN48="","",'参加申込書(直接入力用)'!$G$4)</f>
        <v/>
      </c>
      <c r="E48" s="7" t="str">
        <f>IF($AN48="","",'参加申込書(直接入力用)'!$I$9)</f>
        <v/>
      </c>
      <c r="F48" s="7" t="str">
        <f>IF($AN48="","",'参加申込書(直接入力用)'!$K$9)</f>
        <v/>
      </c>
      <c r="G48" s="7" t="str">
        <f>IF($AN48="","",IF(参加申込書!$Q$5="","",参加申込書!$Q$5))</f>
        <v/>
      </c>
      <c r="H48" s="7" t="str">
        <f>IF($AN48="","",IF(参加申込書!$Q$7="","",参加申込書!$Q$7))</f>
        <v/>
      </c>
      <c r="I48" s="7" t="str">
        <f>IF($AN48="","",IF(参加申込書!$Q$6="","",参加申込書!$Q$6))</f>
        <v/>
      </c>
      <c r="J48" s="7" t="str">
        <f>IF($AN48="","",IF(参加申込書!$Q$8="","",参加申込書!$Q$8))</f>
        <v/>
      </c>
      <c r="K48" s="7" t="str">
        <f>IF($AN48="","",IF(参加申込書!$K$8="","",参加申込書!$K$8))</f>
        <v/>
      </c>
      <c r="L48" s="7" t="str">
        <f>IF($AN48="","",IF(参加申込書!$K$9="","",参加申込書!$K$9))</f>
        <v/>
      </c>
      <c r="M48" s="7"/>
      <c r="N48" s="7"/>
      <c r="O48" s="7"/>
      <c r="P48" s="7"/>
      <c r="Q48" s="7"/>
      <c r="R48" s="7"/>
      <c r="S48" s="7"/>
      <c r="T48" s="7"/>
      <c r="U48" s="7"/>
      <c r="V48" s="7"/>
      <c r="W48" s="7"/>
      <c r="X48" s="7"/>
      <c r="Y48" s="7"/>
      <c r="Z48" s="7"/>
      <c r="AA48" s="7"/>
      <c r="AB48" s="7"/>
      <c r="AC48" s="7"/>
      <c r="AD48" s="7" t="str">
        <f>IF($AN48="","",IF(CONCATENATE(参加申込書!$K$10,参加申込書!$K$11)="","",CONCATENATE(参加申込書!$K$10,参加申込書!$K$11)))</f>
        <v/>
      </c>
      <c r="AE48" s="7"/>
      <c r="AF48" s="7"/>
      <c r="AG48" s="7"/>
      <c r="AH48" s="7"/>
      <c r="AI48" s="7"/>
      <c r="AJ48" s="7" t="str">
        <f t="shared" si="3"/>
        <v/>
      </c>
      <c r="AK48" s="7" t="str">
        <f>IF($AN48="","",LEFT(参加申込書!$J60,5))</f>
        <v/>
      </c>
      <c r="AL48" s="7" t="str">
        <f>IF($AN48="","",MID(参加申込書!$J60,7,3))</f>
        <v/>
      </c>
      <c r="AM48" s="7" t="str">
        <f>IF($AN48="","",RIGHT(参加申込書!$J60,1))</f>
        <v/>
      </c>
      <c r="AN48" s="8" t="str">
        <f>IF(参加申込書!$L60=0,"",参加申込書!$L60)</f>
        <v/>
      </c>
      <c r="AO48" s="12" t="str">
        <f>IF(参加申込書!$N60=0,"",参加申込書!$N60)</f>
        <v/>
      </c>
      <c r="AP48" s="8" t="str">
        <f>IF(参加申込書!$M60=0,"",参加申込書!$M60)</f>
        <v/>
      </c>
      <c r="AQ48" s="8" t="str">
        <f>IF(参加申込書!$O60="","",参加申込書!$O60)</f>
        <v/>
      </c>
      <c r="AR48" s="8" t="str">
        <f>IF(参加申込書!$P60="","",参加申込書!$P60)</f>
        <v/>
      </c>
      <c r="AS48" s="8" t="str">
        <f>IF(参加申込書!$Q60=0,"",参加申込書!$Q60)</f>
        <v/>
      </c>
      <c r="AT48" s="8" t="str">
        <f>IF(参加申込書!$R60=0,"",参加申込書!$R60)</f>
        <v/>
      </c>
      <c r="AU48" s="8"/>
      <c r="AV48" s="8"/>
      <c r="AW48" s="8" t="str">
        <f>IF(参加申込書!$U60=0,"",参加申込書!$U60)</f>
        <v/>
      </c>
      <c r="AX48" s="8" t="str">
        <f>IF($AN48="","",IF(参加申込書!$S60=0,0,参加申込書!$S60))</f>
        <v/>
      </c>
      <c r="AY48" s="8" t="str">
        <f>IF(参加申込書!$T60="","",IF(参加申込書!$T60="男",1,2))</f>
        <v/>
      </c>
      <c r="AZ48" s="7"/>
      <c r="BA48" s="7"/>
      <c r="BB48" s="8"/>
      <c r="BC48" s="9" t="str">
        <f t="shared" ca="1" si="1"/>
        <v/>
      </c>
    </row>
    <row r="49" spans="1:55" x14ac:dyDescent="0.15">
      <c r="A49" s="5" t="str">
        <f t="shared" ca="1" si="0"/>
        <v/>
      </c>
      <c r="B49" s="6"/>
      <c r="C49" s="7" t="str">
        <f>IF($AN49="","",参加申込書!$K$5)</f>
        <v/>
      </c>
      <c r="D49" s="7" t="str">
        <f>IF($AN49="","",'参加申込書(直接入力用)'!$G$4)</f>
        <v/>
      </c>
      <c r="E49" s="7" t="str">
        <f>IF($AN49="","",'参加申込書(直接入力用)'!$I$9)</f>
        <v/>
      </c>
      <c r="F49" s="7" t="str">
        <f>IF($AN49="","",'参加申込書(直接入力用)'!$K$9)</f>
        <v/>
      </c>
      <c r="G49" s="7" t="str">
        <f>IF($AN49="","",IF(参加申込書!$Q$5="","",参加申込書!$Q$5))</f>
        <v/>
      </c>
      <c r="H49" s="7" t="str">
        <f>IF($AN49="","",IF(参加申込書!$Q$7="","",参加申込書!$Q$7))</f>
        <v/>
      </c>
      <c r="I49" s="7" t="str">
        <f>IF($AN49="","",IF(参加申込書!$Q$6="","",参加申込書!$Q$6))</f>
        <v/>
      </c>
      <c r="J49" s="7" t="str">
        <f>IF($AN49="","",IF(参加申込書!$Q$8="","",参加申込書!$Q$8))</f>
        <v/>
      </c>
      <c r="K49" s="7" t="str">
        <f>IF($AN49="","",IF(参加申込書!$K$8="","",参加申込書!$K$8))</f>
        <v/>
      </c>
      <c r="L49" s="7" t="str">
        <f>IF($AN49="","",IF(参加申込書!$K$9="","",参加申込書!$K$9))</f>
        <v/>
      </c>
      <c r="M49" s="7"/>
      <c r="N49" s="7"/>
      <c r="O49" s="7"/>
      <c r="P49" s="7"/>
      <c r="Q49" s="7"/>
      <c r="R49" s="7"/>
      <c r="S49" s="7"/>
      <c r="T49" s="7"/>
      <c r="U49" s="7"/>
      <c r="V49" s="7"/>
      <c r="W49" s="7"/>
      <c r="X49" s="7"/>
      <c r="Y49" s="7"/>
      <c r="Z49" s="7"/>
      <c r="AA49" s="7"/>
      <c r="AB49" s="7"/>
      <c r="AC49" s="7"/>
      <c r="AD49" s="7" t="str">
        <f>IF($AN49="","",IF(CONCATENATE(参加申込書!$K$10,参加申込書!$K$11)="","",CONCATENATE(参加申込書!$K$10,参加申込書!$K$11)))</f>
        <v/>
      </c>
      <c r="AE49" s="7"/>
      <c r="AF49" s="7"/>
      <c r="AG49" s="7"/>
      <c r="AH49" s="7"/>
      <c r="AI49" s="7"/>
      <c r="AJ49" s="7" t="str">
        <f t="shared" si="3"/>
        <v/>
      </c>
      <c r="AK49" s="7" t="str">
        <f>IF($AN49="","",LEFT(参加申込書!$J61,5))</f>
        <v/>
      </c>
      <c r="AL49" s="7" t="str">
        <f>IF($AN49="","",MID(参加申込書!$J61,7,3))</f>
        <v/>
      </c>
      <c r="AM49" s="7" t="str">
        <f>IF($AN49="","",RIGHT(参加申込書!$J61,1))</f>
        <v/>
      </c>
      <c r="AN49" s="8" t="str">
        <f>IF(参加申込書!$L61=0,"",参加申込書!$L61)</f>
        <v/>
      </c>
      <c r="AO49" s="12" t="str">
        <f>IF(参加申込書!$N61=0,"",参加申込書!$N61)</f>
        <v/>
      </c>
      <c r="AP49" s="8" t="str">
        <f>IF(参加申込書!$M61=0,"",参加申込書!$M61)</f>
        <v/>
      </c>
      <c r="AQ49" s="8" t="str">
        <f>IF(参加申込書!$O61="","",参加申込書!$O61)</f>
        <v/>
      </c>
      <c r="AR49" s="8" t="str">
        <f>IF(参加申込書!$P61="","",参加申込書!$P61)</f>
        <v/>
      </c>
      <c r="AS49" s="8" t="str">
        <f>IF(参加申込書!$Q61=0,"",参加申込書!$Q61)</f>
        <v/>
      </c>
      <c r="AT49" s="8" t="str">
        <f>IF(参加申込書!$R61=0,"",参加申込書!$R61)</f>
        <v/>
      </c>
      <c r="AU49" s="8"/>
      <c r="AV49" s="8"/>
      <c r="AW49" s="8" t="str">
        <f>IF(参加申込書!$U61=0,"",参加申込書!$U61)</f>
        <v/>
      </c>
      <c r="AX49" s="8" t="str">
        <f>IF($AN49="","",IF(参加申込書!$S61=0,0,参加申込書!$S61))</f>
        <v/>
      </c>
      <c r="AY49" s="8" t="str">
        <f>IF(参加申込書!$T61="","",IF(参加申込書!$T61="男",1,2))</f>
        <v/>
      </c>
      <c r="AZ49" s="7"/>
      <c r="BA49" s="7"/>
      <c r="BB49" s="8"/>
      <c r="BC49" s="9" t="str">
        <f t="shared" ca="1" si="1"/>
        <v/>
      </c>
    </row>
    <row r="50" spans="1:55" x14ac:dyDescent="0.15">
      <c r="A50" s="5" t="str">
        <f t="shared" ca="1" si="0"/>
        <v/>
      </c>
      <c r="B50" s="6"/>
      <c r="C50" s="7" t="str">
        <f>IF($AN50="","",参加申込書!$K$5)</f>
        <v/>
      </c>
      <c r="D50" s="7" t="str">
        <f>IF($AN50="","",'参加申込書(直接入力用)'!$G$4)</f>
        <v/>
      </c>
      <c r="E50" s="7" t="str">
        <f>IF($AN50="","",'参加申込書(直接入力用)'!$I$9)</f>
        <v/>
      </c>
      <c r="F50" s="7" t="str">
        <f>IF($AN50="","",'参加申込書(直接入力用)'!$K$9)</f>
        <v/>
      </c>
      <c r="G50" s="7" t="str">
        <f>IF($AN50="","",IF(参加申込書!$Q$5="","",参加申込書!$Q$5))</f>
        <v/>
      </c>
      <c r="H50" s="7" t="str">
        <f>IF($AN50="","",IF(参加申込書!$Q$7="","",参加申込書!$Q$7))</f>
        <v/>
      </c>
      <c r="I50" s="7" t="str">
        <f>IF($AN50="","",IF(参加申込書!$Q$6="","",参加申込書!$Q$6))</f>
        <v/>
      </c>
      <c r="J50" s="7" t="str">
        <f>IF($AN50="","",IF(参加申込書!$Q$8="","",参加申込書!$Q$8))</f>
        <v/>
      </c>
      <c r="K50" s="7" t="str">
        <f>IF($AN50="","",IF(参加申込書!$K$8="","",参加申込書!$K$8))</f>
        <v/>
      </c>
      <c r="L50" s="7" t="str">
        <f>IF($AN50="","",IF(参加申込書!$K$9="","",参加申込書!$K$9))</f>
        <v/>
      </c>
      <c r="M50" s="7"/>
      <c r="N50" s="7"/>
      <c r="O50" s="7"/>
      <c r="P50" s="7"/>
      <c r="Q50" s="7"/>
      <c r="R50" s="7"/>
      <c r="S50" s="7"/>
      <c r="T50" s="7"/>
      <c r="U50" s="7"/>
      <c r="V50" s="7"/>
      <c r="W50" s="7"/>
      <c r="X50" s="7"/>
      <c r="Y50" s="7"/>
      <c r="Z50" s="7"/>
      <c r="AA50" s="7"/>
      <c r="AB50" s="7"/>
      <c r="AC50" s="7"/>
      <c r="AD50" s="7" t="str">
        <f>IF($AN50="","",IF(CONCATENATE(参加申込書!$K$10,参加申込書!$K$11)="","",CONCATENATE(参加申込書!$K$10,参加申込書!$K$11)))</f>
        <v/>
      </c>
      <c r="AE50" s="7"/>
      <c r="AF50" s="7"/>
      <c r="AG50" s="7"/>
      <c r="AH50" s="7"/>
      <c r="AI50" s="7"/>
      <c r="AJ50" s="7" t="str">
        <f t="shared" si="3"/>
        <v/>
      </c>
      <c r="AK50" s="7" t="str">
        <f>IF($AN50="","",LEFT(参加申込書!$J62,5))</f>
        <v/>
      </c>
      <c r="AL50" s="7" t="str">
        <f>IF($AN50="","",MID(参加申込書!$J62,7,3))</f>
        <v/>
      </c>
      <c r="AM50" s="7" t="str">
        <f>IF($AN50="","",RIGHT(参加申込書!$J62,1))</f>
        <v/>
      </c>
      <c r="AN50" s="8" t="str">
        <f>IF(参加申込書!$L62=0,"",参加申込書!$L62)</f>
        <v/>
      </c>
      <c r="AO50" s="12" t="str">
        <f>IF(参加申込書!$N62=0,"",参加申込書!$N62)</f>
        <v/>
      </c>
      <c r="AP50" s="8" t="str">
        <f>IF(参加申込書!$M62=0,"",参加申込書!$M62)</f>
        <v/>
      </c>
      <c r="AQ50" s="8" t="str">
        <f>IF(参加申込書!$O62="","",参加申込書!$O62)</f>
        <v/>
      </c>
      <c r="AR50" s="8" t="str">
        <f>IF(参加申込書!$P62="","",参加申込書!$P62)</f>
        <v/>
      </c>
      <c r="AS50" s="8" t="str">
        <f>IF(参加申込書!$Q62=0,"",参加申込書!$Q62)</f>
        <v/>
      </c>
      <c r="AT50" s="8" t="str">
        <f>IF(参加申込書!$R62=0,"",参加申込書!$R62)</f>
        <v/>
      </c>
      <c r="AU50" s="8"/>
      <c r="AV50" s="8"/>
      <c r="AW50" s="8" t="str">
        <f>IF(参加申込書!$U62=0,"",参加申込書!$U62)</f>
        <v/>
      </c>
      <c r="AX50" s="8" t="str">
        <f>IF($AN50="","",IF(参加申込書!$S62=0,0,参加申込書!$S62))</f>
        <v/>
      </c>
      <c r="AY50" s="8" t="str">
        <f>IF(参加申込書!$T62="","",IF(参加申込書!$T62="男",1,2))</f>
        <v/>
      </c>
      <c r="AZ50" s="7"/>
      <c r="BA50" s="7"/>
      <c r="BB50" s="8"/>
      <c r="BC50" s="9" t="str">
        <f t="shared" ca="1" si="1"/>
        <v/>
      </c>
    </row>
    <row r="51" spans="1:55" x14ac:dyDescent="0.15">
      <c r="A51" s="5" t="str">
        <f t="shared" ca="1" si="0"/>
        <v/>
      </c>
      <c r="B51" s="6"/>
      <c r="C51" s="7" t="str">
        <f>IF($AN51="","",参加申込書!$K$5)</f>
        <v/>
      </c>
      <c r="D51" s="7" t="str">
        <f>IF($AN51="","",'参加申込書(直接入力用)'!$G$4)</f>
        <v/>
      </c>
      <c r="E51" s="7" t="str">
        <f>IF($AN51="","",'参加申込書(直接入力用)'!$I$9)</f>
        <v/>
      </c>
      <c r="F51" s="7" t="str">
        <f>IF($AN51="","",'参加申込書(直接入力用)'!$K$9)</f>
        <v/>
      </c>
      <c r="G51" s="7" t="str">
        <f>IF($AN51="","",IF(参加申込書!$Q$5="","",参加申込書!$Q$5))</f>
        <v/>
      </c>
      <c r="H51" s="7" t="str">
        <f>IF($AN51="","",IF(参加申込書!$Q$7="","",参加申込書!$Q$7))</f>
        <v/>
      </c>
      <c r="I51" s="7" t="str">
        <f>IF($AN51="","",IF(参加申込書!$Q$6="","",参加申込書!$Q$6))</f>
        <v/>
      </c>
      <c r="J51" s="7" t="str">
        <f>IF($AN51="","",IF(参加申込書!$Q$8="","",参加申込書!$Q$8))</f>
        <v/>
      </c>
      <c r="K51" s="7" t="str">
        <f>IF($AN51="","",IF(参加申込書!$K$8="","",参加申込書!$K$8))</f>
        <v/>
      </c>
      <c r="L51" s="7" t="str">
        <f>IF($AN51="","",IF(参加申込書!$K$9="","",参加申込書!$K$9))</f>
        <v/>
      </c>
      <c r="M51" s="7"/>
      <c r="N51" s="7"/>
      <c r="O51" s="7"/>
      <c r="P51" s="7"/>
      <c r="Q51" s="7"/>
      <c r="R51" s="7"/>
      <c r="S51" s="7"/>
      <c r="T51" s="7"/>
      <c r="U51" s="7"/>
      <c r="V51" s="7"/>
      <c r="W51" s="7"/>
      <c r="X51" s="7"/>
      <c r="Y51" s="7"/>
      <c r="Z51" s="7"/>
      <c r="AA51" s="7"/>
      <c r="AB51" s="7"/>
      <c r="AC51" s="7"/>
      <c r="AD51" s="7" t="str">
        <f>IF($AN51="","",IF(CONCATENATE(参加申込書!$K$10,参加申込書!$K$11)="","",CONCATENATE(参加申込書!$K$10,参加申込書!$K$11)))</f>
        <v/>
      </c>
      <c r="AE51" s="7"/>
      <c r="AF51" s="7"/>
      <c r="AG51" s="7"/>
      <c r="AH51" s="7"/>
      <c r="AI51" s="7"/>
      <c r="AJ51" s="7" t="str">
        <f t="shared" si="3"/>
        <v/>
      </c>
      <c r="AK51" s="7" t="str">
        <f>IF($AN51="","",LEFT(参加申込書!$J63,5))</f>
        <v/>
      </c>
      <c r="AL51" s="7" t="str">
        <f>IF($AN51="","",MID(参加申込書!$J63,7,3))</f>
        <v/>
      </c>
      <c r="AM51" s="7" t="str">
        <f>IF($AN51="","",RIGHT(参加申込書!$J63,1))</f>
        <v/>
      </c>
      <c r="AN51" s="8" t="str">
        <f>IF(参加申込書!$L63=0,"",参加申込書!$L63)</f>
        <v/>
      </c>
      <c r="AO51" s="12" t="str">
        <f>IF(参加申込書!$N63=0,"",参加申込書!$N63)</f>
        <v/>
      </c>
      <c r="AP51" s="8" t="str">
        <f>IF(参加申込書!$M63=0,"",参加申込書!$M63)</f>
        <v/>
      </c>
      <c r="AQ51" s="8" t="str">
        <f>IF(参加申込書!$O63="","",参加申込書!$O63)</f>
        <v/>
      </c>
      <c r="AR51" s="8" t="str">
        <f>IF(参加申込書!$P63="","",参加申込書!$P63)</f>
        <v/>
      </c>
      <c r="AS51" s="8" t="str">
        <f>IF(参加申込書!$Q63=0,"",参加申込書!$Q63)</f>
        <v/>
      </c>
      <c r="AT51" s="8" t="str">
        <f>IF(参加申込書!$R63=0,"",参加申込書!$R63)</f>
        <v/>
      </c>
      <c r="AU51" s="8"/>
      <c r="AV51" s="8"/>
      <c r="AW51" s="8" t="str">
        <f>IF(参加申込書!$U63=0,"",参加申込書!$U63)</f>
        <v/>
      </c>
      <c r="AX51" s="8" t="str">
        <f>IF($AN51="","",IF(参加申込書!$S63=0,0,参加申込書!$S63))</f>
        <v/>
      </c>
      <c r="AY51" s="8" t="str">
        <f>IF(参加申込書!$T63="","",IF(参加申込書!$T63="男",1,2))</f>
        <v/>
      </c>
      <c r="AZ51" s="7"/>
      <c r="BA51" s="7"/>
      <c r="BB51" s="8"/>
      <c r="BC51" s="9" t="str">
        <f t="shared" ca="1" si="1"/>
        <v/>
      </c>
    </row>
    <row r="52" spans="1:55" x14ac:dyDescent="0.15">
      <c r="A52" s="5" t="str">
        <f t="shared" ca="1" si="0"/>
        <v/>
      </c>
      <c r="B52" s="6"/>
      <c r="C52" s="7" t="str">
        <f>IF($AN52="","",参加申込書!$K$5)</f>
        <v/>
      </c>
      <c r="D52" s="7" t="str">
        <f>IF($AN52="","",'参加申込書(直接入力用)'!$G$4)</f>
        <v/>
      </c>
      <c r="E52" s="7" t="str">
        <f>IF($AN52="","",'参加申込書(直接入力用)'!$I$9)</f>
        <v/>
      </c>
      <c r="F52" s="7" t="str">
        <f>IF($AN52="","",'参加申込書(直接入力用)'!$K$9)</f>
        <v/>
      </c>
      <c r="G52" s="7" t="str">
        <f>IF($AN52="","",IF(参加申込書!$Q$5="","",参加申込書!$Q$5))</f>
        <v/>
      </c>
      <c r="H52" s="7" t="str">
        <f>IF($AN52="","",IF(参加申込書!$Q$7="","",参加申込書!$Q$7))</f>
        <v/>
      </c>
      <c r="I52" s="7" t="str">
        <f>IF($AN52="","",IF(参加申込書!$Q$6="","",参加申込書!$Q$6))</f>
        <v/>
      </c>
      <c r="J52" s="7" t="str">
        <f>IF($AN52="","",IF(参加申込書!$Q$8="","",参加申込書!$Q$8))</f>
        <v/>
      </c>
      <c r="K52" s="7" t="str">
        <f>IF($AN52="","",IF(参加申込書!$K$8="","",参加申込書!$K$8))</f>
        <v/>
      </c>
      <c r="L52" s="7" t="str">
        <f>IF($AN52="","",IF(参加申込書!$K$9="","",参加申込書!$K$9))</f>
        <v/>
      </c>
      <c r="M52" s="7"/>
      <c r="N52" s="7"/>
      <c r="O52" s="7"/>
      <c r="P52" s="7"/>
      <c r="Q52" s="7"/>
      <c r="R52" s="7"/>
      <c r="S52" s="7"/>
      <c r="T52" s="7"/>
      <c r="U52" s="7"/>
      <c r="V52" s="7"/>
      <c r="W52" s="7"/>
      <c r="X52" s="7"/>
      <c r="Y52" s="7"/>
      <c r="Z52" s="7"/>
      <c r="AA52" s="7"/>
      <c r="AB52" s="7"/>
      <c r="AC52" s="7"/>
      <c r="AD52" s="7" t="str">
        <f>IF($AN52="","",IF(CONCATENATE(参加申込書!$K$10,参加申込書!$K$11)="","",CONCATENATE(参加申込書!$K$10,参加申込書!$K$11)))</f>
        <v/>
      </c>
      <c r="AE52" s="7"/>
      <c r="AF52" s="7"/>
      <c r="AG52" s="7"/>
      <c r="AH52" s="7"/>
      <c r="AI52" s="7"/>
      <c r="AJ52" s="7" t="str">
        <f t="shared" si="3"/>
        <v/>
      </c>
      <c r="AK52" s="7" t="str">
        <f>IF($AN52="","",LEFT(参加申込書!$J64,5))</f>
        <v/>
      </c>
      <c r="AL52" s="7" t="str">
        <f>IF($AN52="","",MID(参加申込書!$J64,7,3))</f>
        <v/>
      </c>
      <c r="AM52" s="7" t="str">
        <f>IF($AN52="","",RIGHT(参加申込書!$J64,1))</f>
        <v/>
      </c>
      <c r="AN52" s="8" t="str">
        <f>IF(参加申込書!$L64=0,"",参加申込書!$L64)</f>
        <v/>
      </c>
      <c r="AO52" s="12" t="str">
        <f>IF(参加申込書!$N64=0,"",参加申込書!$N64)</f>
        <v/>
      </c>
      <c r="AP52" s="8" t="str">
        <f>IF(参加申込書!$M64=0,"",参加申込書!$M64)</f>
        <v/>
      </c>
      <c r="AQ52" s="8" t="str">
        <f>IF(参加申込書!$O64="","",参加申込書!$O64)</f>
        <v/>
      </c>
      <c r="AR52" s="8" t="str">
        <f>IF(参加申込書!$P64="","",参加申込書!$P64)</f>
        <v/>
      </c>
      <c r="AS52" s="8" t="str">
        <f>IF(参加申込書!$Q64=0,"",参加申込書!$Q64)</f>
        <v/>
      </c>
      <c r="AT52" s="8" t="str">
        <f>IF(参加申込書!$R64=0,"",参加申込書!$R64)</f>
        <v/>
      </c>
      <c r="AU52" s="8"/>
      <c r="AV52" s="8"/>
      <c r="AW52" s="8" t="str">
        <f>IF(参加申込書!$U64=0,"",参加申込書!$U64)</f>
        <v/>
      </c>
      <c r="AX52" s="8" t="str">
        <f>IF($AN52="","",IF(参加申込書!$S64=0,0,参加申込書!$S64))</f>
        <v/>
      </c>
      <c r="AY52" s="8" t="str">
        <f>IF(参加申込書!$T64="","",IF(参加申込書!$T64="男",1,2))</f>
        <v/>
      </c>
      <c r="AZ52" s="7"/>
      <c r="BA52" s="7"/>
      <c r="BB52" s="8"/>
      <c r="BC52" s="9" t="str">
        <f t="shared" ca="1" si="1"/>
        <v/>
      </c>
    </row>
    <row r="53" spans="1:55" x14ac:dyDescent="0.15">
      <c r="A53" s="5" t="str">
        <f t="shared" ca="1" si="0"/>
        <v/>
      </c>
      <c r="B53" s="6"/>
      <c r="C53" s="7" t="str">
        <f>IF($AN53="","",参加申込書!$K$5)</f>
        <v/>
      </c>
      <c r="D53" s="7" t="str">
        <f>IF($AN53="","",'参加申込書(直接入力用)'!$G$4)</f>
        <v/>
      </c>
      <c r="E53" s="7" t="str">
        <f>IF($AN53="","",'参加申込書(直接入力用)'!$I$9)</f>
        <v/>
      </c>
      <c r="F53" s="7" t="str">
        <f>IF($AN53="","",'参加申込書(直接入力用)'!$K$9)</f>
        <v/>
      </c>
      <c r="G53" s="7" t="str">
        <f>IF($AN53="","",IF(参加申込書!$Q$5="","",参加申込書!$Q$5))</f>
        <v/>
      </c>
      <c r="H53" s="7" t="str">
        <f>IF($AN53="","",IF(参加申込書!$Q$7="","",参加申込書!$Q$7))</f>
        <v/>
      </c>
      <c r="I53" s="7" t="str">
        <f>IF($AN53="","",IF(参加申込書!$Q$6="","",参加申込書!$Q$6))</f>
        <v/>
      </c>
      <c r="J53" s="7" t="str">
        <f>IF($AN53="","",IF(参加申込書!$Q$8="","",参加申込書!$Q$8))</f>
        <v/>
      </c>
      <c r="K53" s="7" t="str">
        <f>IF($AN53="","",IF(参加申込書!$K$8="","",参加申込書!$K$8))</f>
        <v/>
      </c>
      <c r="L53" s="7" t="str">
        <f>IF($AN53="","",IF(参加申込書!$K$9="","",参加申込書!$K$9))</f>
        <v/>
      </c>
      <c r="M53" s="7"/>
      <c r="N53" s="7"/>
      <c r="O53" s="7"/>
      <c r="P53" s="7"/>
      <c r="Q53" s="7"/>
      <c r="R53" s="7"/>
      <c r="S53" s="7"/>
      <c r="T53" s="7"/>
      <c r="U53" s="7"/>
      <c r="V53" s="7"/>
      <c r="W53" s="7"/>
      <c r="X53" s="7"/>
      <c r="Y53" s="7"/>
      <c r="Z53" s="7"/>
      <c r="AA53" s="7"/>
      <c r="AB53" s="7"/>
      <c r="AC53" s="7"/>
      <c r="AD53" s="7" t="str">
        <f>IF($AN53="","",IF(CONCATENATE(参加申込書!$K$10,参加申込書!$K$11)="","",CONCATENATE(参加申込書!$K$10,参加申込書!$K$11)))</f>
        <v/>
      </c>
      <c r="AE53" s="7"/>
      <c r="AF53" s="7"/>
      <c r="AG53" s="7"/>
      <c r="AH53" s="7"/>
      <c r="AI53" s="7"/>
      <c r="AJ53" s="7" t="str">
        <f t="shared" si="3"/>
        <v/>
      </c>
      <c r="AK53" s="7" t="str">
        <f>IF($AN53="","",LEFT(参加申込書!$J65,5))</f>
        <v/>
      </c>
      <c r="AL53" s="7" t="str">
        <f>IF($AN53="","",MID(参加申込書!$J65,7,3))</f>
        <v/>
      </c>
      <c r="AM53" s="7" t="str">
        <f>IF($AN53="","",RIGHT(参加申込書!$J65,1))</f>
        <v/>
      </c>
      <c r="AN53" s="8" t="str">
        <f>IF(参加申込書!$L65=0,"",参加申込書!$L65)</f>
        <v/>
      </c>
      <c r="AO53" s="12" t="str">
        <f>IF(参加申込書!$N65=0,"",参加申込書!$N65)</f>
        <v/>
      </c>
      <c r="AP53" s="8" t="str">
        <f>IF(参加申込書!$M65=0,"",参加申込書!$M65)</f>
        <v/>
      </c>
      <c r="AQ53" s="8" t="str">
        <f>IF(参加申込書!$O65="","",参加申込書!$O65)</f>
        <v/>
      </c>
      <c r="AR53" s="8" t="str">
        <f>IF(参加申込書!$P65="","",参加申込書!$P65)</f>
        <v/>
      </c>
      <c r="AS53" s="8" t="str">
        <f>IF(参加申込書!$Q65=0,"",参加申込書!$Q65)</f>
        <v/>
      </c>
      <c r="AT53" s="8" t="str">
        <f>IF(参加申込書!$R65=0,"",参加申込書!$R65)</f>
        <v/>
      </c>
      <c r="AU53" s="8"/>
      <c r="AV53" s="8"/>
      <c r="AW53" s="8" t="str">
        <f>IF(参加申込書!$U65=0,"",参加申込書!$U65)</f>
        <v/>
      </c>
      <c r="AX53" s="8" t="str">
        <f>IF($AN53="","",IF(参加申込書!$S65=0,0,参加申込書!$S65))</f>
        <v/>
      </c>
      <c r="AY53" s="8" t="str">
        <f>IF(参加申込書!$T65="","",IF(参加申込書!$T65="男",1,2))</f>
        <v/>
      </c>
      <c r="AZ53" s="7"/>
      <c r="BA53" s="7"/>
      <c r="BB53" s="8"/>
      <c r="BC53" s="9" t="str">
        <f t="shared" ca="1" si="1"/>
        <v/>
      </c>
    </row>
    <row r="54" spans="1:55" x14ac:dyDescent="0.15">
      <c r="A54" s="5" t="str">
        <f t="shared" ca="1" si="0"/>
        <v/>
      </c>
      <c r="B54" s="6"/>
      <c r="C54" s="7" t="str">
        <f>IF($AN54="","",参加申込書!$K$5)</f>
        <v/>
      </c>
      <c r="D54" s="7" t="str">
        <f>IF($AN54="","",'参加申込書(直接入力用)'!$G$4)</f>
        <v/>
      </c>
      <c r="E54" s="7" t="str">
        <f>IF($AN54="","",'参加申込書(直接入力用)'!$I$9)</f>
        <v/>
      </c>
      <c r="F54" s="7" t="str">
        <f>IF($AN54="","",'参加申込書(直接入力用)'!$K$9)</f>
        <v/>
      </c>
      <c r="G54" s="7" t="str">
        <f>IF($AN54="","",IF(参加申込書!$Q$5="","",参加申込書!$Q$5))</f>
        <v/>
      </c>
      <c r="H54" s="7" t="str">
        <f>IF($AN54="","",IF(参加申込書!$Q$7="","",参加申込書!$Q$7))</f>
        <v/>
      </c>
      <c r="I54" s="7" t="str">
        <f>IF($AN54="","",IF(参加申込書!$Q$6="","",参加申込書!$Q$6))</f>
        <v/>
      </c>
      <c r="J54" s="7" t="str">
        <f>IF($AN54="","",IF(参加申込書!$Q$8="","",参加申込書!$Q$8))</f>
        <v/>
      </c>
      <c r="K54" s="7" t="str">
        <f>IF($AN54="","",IF(参加申込書!$K$8="","",参加申込書!$K$8))</f>
        <v/>
      </c>
      <c r="L54" s="7" t="str">
        <f>IF($AN54="","",IF(参加申込書!$K$9="","",参加申込書!$K$9))</f>
        <v/>
      </c>
      <c r="M54" s="7"/>
      <c r="N54" s="7"/>
      <c r="O54" s="7"/>
      <c r="P54" s="7"/>
      <c r="Q54" s="7"/>
      <c r="R54" s="7"/>
      <c r="S54" s="7"/>
      <c r="T54" s="7"/>
      <c r="U54" s="7"/>
      <c r="V54" s="7"/>
      <c r="W54" s="7"/>
      <c r="X54" s="7"/>
      <c r="Y54" s="7"/>
      <c r="Z54" s="7"/>
      <c r="AA54" s="7"/>
      <c r="AB54" s="7"/>
      <c r="AC54" s="7"/>
      <c r="AD54" s="7" t="str">
        <f>IF($AN54="","",IF(CONCATENATE(参加申込書!$K$10,参加申込書!$K$11)="","",CONCATENATE(参加申込書!$K$10,参加申込書!$K$11)))</f>
        <v/>
      </c>
      <c r="AE54" s="7"/>
      <c r="AF54" s="7"/>
      <c r="AG54" s="7"/>
      <c r="AH54" s="7"/>
      <c r="AI54" s="7"/>
      <c r="AJ54" s="7" t="str">
        <f t="shared" si="3"/>
        <v/>
      </c>
      <c r="AK54" s="7" t="str">
        <f>IF($AN54="","",LEFT(参加申込書!$J66,5))</f>
        <v/>
      </c>
      <c r="AL54" s="7" t="str">
        <f>IF($AN54="","",MID(参加申込書!$J66,7,3))</f>
        <v/>
      </c>
      <c r="AM54" s="7" t="str">
        <f>IF($AN54="","",RIGHT(参加申込書!$J66,1))</f>
        <v/>
      </c>
      <c r="AN54" s="8" t="str">
        <f>IF(参加申込書!$L66=0,"",参加申込書!$L66)</f>
        <v/>
      </c>
      <c r="AO54" s="12" t="str">
        <f>IF(参加申込書!$N66=0,"",参加申込書!$N66)</f>
        <v/>
      </c>
      <c r="AP54" s="8" t="str">
        <f>IF(参加申込書!$M66=0,"",参加申込書!$M66)</f>
        <v/>
      </c>
      <c r="AQ54" s="8" t="str">
        <f>IF(参加申込書!$O66="","",参加申込書!$O66)</f>
        <v/>
      </c>
      <c r="AR54" s="8" t="str">
        <f>IF(参加申込書!$P66="","",参加申込書!$P66)</f>
        <v/>
      </c>
      <c r="AS54" s="8" t="str">
        <f>IF(参加申込書!$Q66=0,"",参加申込書!$Q66)</f>
        <v/>
      </c>
      <c r="AT54" s="8" t="str">
        <f>IF(参加申込書!$R66=0,"",参加申込書!$R66)</f>
        <v/>
      </c>
      <c r="AU54" s="8"/>
      <c r="AV54" s="8"/>
      <c r="AW54" s="8" t="str">
        <f>IF(参加申込書!$U66=0,"",参加申込書!$U66)</f>
        <v/>
      </c>
      <c r="AX54" s="8" t="str">
        <f>IF($AN54="","",IF(参加申込書!$S66=0,0,参加申込書!$S66))</f>
        <v/>
      </c>
      <c r="AY54" s="8" t="str">
        <f>IF(参加申込書!$T66="","",IF(参加申込書!$T66="男",1,2))</f>
        <v/>
      </c>
      <c r="AZ54" s="7"/>
      <c r="BA54" s="7"/>
      <c r="BB54" s="8"/>
      <c r="BC54" s="9" t="str">
        <f t="shared" ca="1" si="1"/>
        <v/>
      </c>
    </row>
    <row r="55" spans="1:55" x14ac:dyDescent="0.15">
      <c r="A55" s="5" t="str">
        <f t="shared" ca="1" si="0"/>
        <v/>
      </c>
      <c r="B55" s="6"/>
      <c r="C55" s="7" t="str">
        <f>IF($AN55="","",参加申込書!$K$5)</f>
        <v/>
      </c>
      <c r="D55" s="7" t="str">
        <f>IF($AN55="","",'参加申込書(直接入力用)'!$G$4)</f>
        <v/>
      </c>
      <c r="E55" s="7" t="str">
        <f>IF($AN55="","",'参加申込書(直接入力用)'!$I$9)</f>
        <v/>
      </c>
      <c r="F55" s="7" t="str">
        <f>IF($AN55="","",'参加申込書(直接入力用)'!$K$9)</f>
        <v/>
      </c>
      <c r="G55" s="7" t="str">
        <f>IF($AN55="","",IF(参加申込書!$Q$5="","",参加申込書!$Q$5))</f>
        <v/>
      </c>
      <c r="H55" s="7" t="str">
        <f>IF($AN55="","",IF(参加申込書!$Q$7="","",参加申込書!$Q$7))</f>
        <v/>
      </c>
      <c r="I55" s="7" t="str">
        <f>IF($AN55="","",IF(参加申込書!$Q$6="","",参加申込書!$Q$6))</f>
        <v/>
      </c>
      <c r="J55" s="7" t="str">
        <f>IF($AN55="","",IF(参加申込書!$Q$8="","",参加申込書!$Q$8))</f>
        <v/>
      </c>
      <c r="K55" s="7" t="str">
        <f>IF($AN55="","",IF(参加申込書!$K$8="","",参加申込書!$K$8))</f>
        <v/>
      </c>
      <c r="L55" s="7" t="str">
        <f>IF($AN55="","",IF(参加申込書!$K$9="","",参加申込書!$K$9))</f>
        <v/>
      </c>
      <c r="M55" s="7"/>
      <c r="N55" s="7"/>
      <c r="O55" s="7"/>
      <c r="P55" s="7"/>
      <c r="Q55" s="7"/>
      <c r="R55" s="7"/>
      <c r="S55" s="7"/>
      <c r="T55" s="7"/>
      <c r="U55" s="7"/>
      <c r="V55" s="7"/>
      <c r="W55" s="7"/>
      <c r="X55" s="7"/>
      <c r="Y55" s="7"/>
      <c r="Z55" s="7"/>
      <c r="AA55" s="7"/>
      <c r="AB55" s="7"/>
      <c r="AC55" s="7"/>
      <c r="AD55" s="7" t="str">
        <f>IF($AN55="","",IF(CONCATENATE(参加申込書!$K$10,参加申込書!$K$11)="","",CONCATENATE(参加申込書!$K$10,参加申込書!$K$11)))</f>
        <v/>
      </c>
      <c r="AE55" s="7"/>
      <c r="AF55" s="7"/>
      <c r="AG55" s="7"/>
      <c r="AH55" s="7"/>
      <c r="AI55" s="7"/>
      <c r="AJ55" s="7" t="str">
        <f t="shared" si="3"/>
        <v/>
      </c>
      <c r="AK55" s="7" t="str">
        <f>IF($AN55="","",LEFT(参加申込書!$J67,5))</f>
        <v/>
      </c>
      <c r="AL55" s="7" t="str">
        <f>IF($AN55="","",MID(参加申込書!$J67,7,3))</f>
        <v/>
      </c>
      <c r="AM55" s="7" t="str">
        <f>IF($AN55="","",RIGHT(参加申込書!$J67,1))</f>
        <v/>
      </c>
      <c r="AN55" s="8" t="str">
        <f>IF(参加申込書!$L67=0,"",参加申込書!$L67)</f>
        <v/>
      </c>
      <c r="AO55" s="12" t="str">
        <f>IF(参加申込書!$N67=0,"",参加申込書!$N67)</f>
        <v/>
      </c>
      <c r="AP55" s="8" t="str">
        <f>IF(参加申込書!$M67=0,"",参加申込書!$M67)</f>
        <v/>
      </c>
      <c r="AQ55" s="8" t="str">
        <f>IF(参加申込書!$O67="","",参加申込書!$O67)</f>
        <v/>
      </c>
      <c r="AR55" s="8" t="str">
        <f>IF(参加申込書!$P67="","",参加申込書!$P67)</f>
        <v/>
      </c>
      <c r="AS55" s="8" t="str">
        <f>IF(参加申込書!$Q67=0,"",参加申込書!$Q67)</f>
        <v/>
      </c>
      <c r="AT55" s="8" t="str">
        <f>IF(参加申込書!$R67=0,"",参加申込書!$R67)</f>
        <v/>
      </c>
      <c r="AU55" s="8"/>
      <c r="AV55" s="8"/>
      <c r="AW55" s="8" t="str">
        <f>IF(参加申込書!$U67=0,"",参加申込書!$U67)</f>
        <v/>
      </c>
      <c r="AX55" s="8" t="str">
        <f>IF($AN55="","",IF(参加申込書!$S67=0,0,参加申込書!$S67))</f>
        <v/>
      </c>
      <c r="AY55" s="8" t="str">
        <f>IF(参加申込書!$T67="","",IF(参加申込書!$T67="男",1,2))</f>
        <v/>
      </c>
      <c r="AZ55" s="7"/>
      <c r="BA55" s="7"/>
      <c r="BB55" s="8"/>
      <c r="BC55" s="9" t="str">
        <f t="shared" ca="1" si="1"/>
        <v/>
      </c>
    </row>
    <row r="56" spans="1:55" x14ac:dyDescent="0.15">
      <c r="A56" s="5" t="str">
        <f t="shared" ca="1" si="0"/>
        <v/>
      </c>
      <c r="B56" s="6"/>
      <c r="C56" s="7" t="str">
        <f>IF($AN56="","",参加申込書!$K$5)</f>
        <v/>
      </c>
      <c r="D56" s="7" t="str">
        <f>IF($AN56="","",'参加申込書(直接入力用)'!$G$4)</f>
        <v/>
      </c>
      <c r="E56" s="7" t="str">
        <f>IF($AN56="","",'参加申込書(直接入力用)'!$I$9)</f>
        <v/>
      </c>
      <c r="F56" s="7" t="str">
        <f>IF($AN56="","",'参加申込書(直接入力用)'!$K$9)</f>
        <v/>
      </c>
      <c r="G56" s="7" t="str">
        <f>IF($AN56="","",IF(参加申込書!$Q$5="","",参加申込書!$Q$5))</f>
        <v/>
      </c>
      <c r="H56" s="7" t="str">
        <f>IF($AN56="","",IF(参加申込書!$Q$7="","",参加申込書!$Q$7))</f>
        <v/>
      </c>
      <c r="I56" s="7" t="str">
        <f>IF($AN56="","",IF(参加申込書!$Q$6="","",参加申込書!$Q$6))</f>
        <v/>
      </c>
      <c r="J56" s="7" t="str">
        <f>IF($AN56="","",IF(参加申込書!$Q$8="","",参加申込書!$Q$8))</f>
        <v/>
      </c>
      <c r="K56" s="7" t="str">
        <f>IF($AN56="","",IF(参加申込書!$K$8="","",参加申込書!$K$8))</f>
        <v/>
      </c>
      <c r="L56" s="7" t="str">
        <f>IF($AN56="","",IF(参加申込書!$K$9="","",参加申込書!$K$9))</f>
        <v/>
      </c>
      <c r="M56" s="7"/>
      <c r="N56" s="7"/>
      <c r="O56" s="7"/>
      <c r="P56" s="7"/>
      <c r="Q56" s="7"/>
      <c r="R56" s="7"/>
      <c r="S56" s="7"/>
      <c r="T56" s="7"/>
      <c r="U56" s="7"/>
      <c r="V56" s="7"/>
      <c r="W56" s="7"/>
      <c r="X56" s="7"/>
      <c r="Y56" s="7"/>
      <c r="Z56" s="7"/>
      <c r="AA56" s="7"/>
      <c r="AB56" s="7"/>
      <c r="AC56" s="7"/>
      <c r="AD56" s="7" t="str">
        <f>IF($AN56="","",IF(CONCATENATE(参加申込書!$K$10,参加申込書!$K$11)="","",CONCATENATE(参加申込書!$K$10,参加申込書!$K$11)))</f>
        <v/>
      </c>
      <c r="AE56" s="7"/>
      <c r="AF56" s="7"/>
      <c r="AG56" s="7"/>
      <c r="AH56" s="7"/>
      <c r="AI56" s="7"/>
      <c r="AJ56" s="7" t="str">
        <f t="shared" si="3"/>
        <v/>
      </c>
      <c r="AK56" s="7" t="str">
        <f>IF($AN56="","",LEFT(参加申込書!$J68,5))</f>
        <v/>
      </c>
      <c r="AL56" s="7" t="str">
        <f>IF($AN56="","",MID(参加申込書!$J68,7,3))</f>
        <v/>
      </c>
      <c r="AM56" s="7" t="str">
        <f>IF($AN56="","",RIGHT(参加申込書!$J68,1))</f>
        <v/>
      </c>
      <c r="AN56" s="8" t="str">
        <f>IF(参加申込書!$L68=0,"",参加申込書!$L68)</f>
        <v/>
      </c>
      <c r="AO56" s="12" t="str">
        <f>IF(参加申込書!$N68=0,"",参加申込書!$N68)</f>
        <v/>
      </c>
      <c r="AP56" s="8" t="str">
        <f>IF(参加申込書!$M68=0,"",参加申込書!$M68)</f>
        <v/>
      </c>
      <c r="AQ56" s="8" t="str">
        <f>IF(参加申込書!$O68="","",参加申込書!$O68)</f>
        <v/>
      </c>
      <c r="AR56" s="8" t="str">
        <f>IF(参加申込書!$P68="","",参加申込書!$P68)</f>
        <v/>
      </c>
      <c r="AS56" s="8" t="str">
        <f>IF(参加申込書!$Q68=0,"",参加申込書!$Q68)</f>
        <v/>
      </c>
      <c r="AT56" s="8" t="str">
        <f>IF(参加申込書!$R68=0,"",参加申込書!$R68)</f>
        <v/>
      </c>
      <c r="AU56" s="8"/>
      <c r="AV56" s="8"/>
      <c r="AW56" s="8" t="str">
        <f>IF(参加申込書!$U68=0,"",参加申込書!$U68)</f>
        <v/>
      </c>
      <c r="AX56" s="8" t="str">
        <f>IF($AN56="","",IF(参加申込書!$S68=0,0,参加申込書!$S68))</f>
        <v/>
      </c>
      <c r="AY56" s="8" t="str">
        <f>IF(参加申込書!$T68="","",IF(参加申込書!$T68="男",1,2))</f>
        <v/>
      </c>
      <c r="AZ56" s="7"/>
      <c r="BA56" s="7"/>
      <c r="BB56" s="8"/>
      <c r="BC56" s="9" t="str">
        <f t="shared" ca="1" si="1"/>
        <v/>
      </c>
    </row>
    <row r="57" spans="1:55" x14ac:dyDescent="0.15">
      <c r="A57" s="5" t="str">
        <f t="shared" ca="1" si="0"/>
        <v/>
      </c>
      <c r="B57" s="6"/>
      <c r="C57" s="7" t="str">
        <f>IF($AN57="","",参加申込書!$K$5)</f>
        <v/>
      </c>
      <c r="D57" s="7" t="str">
        <f>IF($AN57="","",'参加申込書(直接入力用)'!$G$4)</f>
        <v/>
      </c>
      <c r="E57" s="7" t="str">
        <f>IF($AN57="","",'参加申込書(直接入力用)'!$I$9)</f>
        <v/>
      </c>
      <c r="F57" s="7" t="str">
        <f>IF($AN57="","",'参加申込書(直接入力用)'!$K$9)</f>
        <v/>
      </c>
      <c r="G57" s="7" t="str">
        <f>IF($AN57="","",IF(参加申込書!$Q$5="","",参加申込書!$Q$5))</f>
        <v/>
      </c>
      <c r="H57" s="7" t="str">
        <f>IF($AN57="","",IF(参加申込書!$Q$7="","",参加申込書!$Q$7))</f>
        <v/>
      </c>
      <c r="I57" s="7" t="str">
        <f>IF($AN57="","",IF(参加申込書!$Q$6="","",参加申込書!$Q$6))</f>
        <v/>
      </c>
      <c r="J57" s="7" t="str">
        <f>IF($AN57="","",IF(参加申込書!$Q$8="","",参加申込書!$Q$8))</f>
        <v/>
      </c>
      <c r="K57" s="7" t="str">
        <f>IF($AN57="","",IF(参加申込書!$K$8="","",参加申込書!$K$8))</f>
        <v/>
      </c>
      <c r="L57" s="7" t="str">
        <f>IF($AN57="","",IF(参加申込書!$K$9="","",参加申込書!$K$9))</f>
        <v/>
      </c>
      <c r="M57" s="7"/>
      <c r="N57" s="7"/>
      <c r="O57" s="7"/>
      <c r="P57" s="7"/>
      <c r="Q57" s="7"/>
      <c r="R57" s="7"/>
      <c r="S57" s="7"/>
      <c r="T57" s="7"/>
      <c r="U57" s="7"/>
      <c r="V57" s="7"/>
      <c r="W57" s="7"/>
      <c r="X57" s="7"/>
      <c r="Y57" s="7"/>
      <c r="Z57" s="7"/>
      <c r="AA57" s="7"/>
      <c r="AB57" s="7"/>
      <c r="AC57" s="7"/>
      <c r="AD57" s="7" t="str">
        <f>IF($AN57="","",IF(CONCATENATE(参加申込書!$K$10,参加申込書!$K$11)="","",CONCATENATE(参加申込書!$K$10,参加申込書!$K$11)))</f>
        <v/>
      </c>
      <c r="AE57" s="7"/>
      <c r="AF57" s="7"/>
      <c r="AG57" s="7"/>
      <c r="AH57" s="7"/>
      <c r="AI57" s="7"/>
      <c r="AJ57" s="7" t="str">
        <f t="shared" si="3"/>
        <v/>
      </c>
      <c r="AK57" s="7" t="str">
        <f>IF($AN57="","",LEFT(参加申込書!$J69,5))</f>
        <v/>
      </c>
      <c r="AL57" s="7" t="str">
        <f>IF($AN57="","",MID(参加申込書!$J69,7,3))</f>
        <v/>
      </c>
      <c r="AM57" s="7" t="str">
        <f>IF($AN57="","",RIGHT(参加申込書!$J69,1))</f>
        <v/>
      </c>
      <c r="AN57" s="8" t="str">
        <f>IF(参加申込書!$L69=0,"",参加申込書!$L69)</f>
        <v/>
      </c>
      <c r="AO57" s="12" t="str">
        <f>IF(参加申込書!$N69=0,"",参加申込書!$N69)</f>
        <v/>
      </c>
      <c r="AP57" s="8" t="str">
        <f>IF(参加申込書!$M69=0,"",参加申込書!$M69)</f>
        <v/>
      </c>
      <c r="AQ57" s="8" t="str">
        <f>IF(参加申込書!$O69="","",参加申込書!$O69)</f>
        <v/>
      </c>
      <c r="AR57" s="8" t="str">
        <f>IF(参加申込書!$P69="","",参加申込書!$P69)</f>
        <v/>
      </c>
      <c r="AS57" s="8" t="str">
        <f>IF(参加申込書!$Q69=0,"",参加申込書!$Q69)</f>
        <v/>
      </c>
      <c r="AT57" s="8" t="str">
        <f>IF(参加申込書!$R69=0,"",参加申込書!$R69)</f>
        <v/>
      </c>
      <c r="AU57" s="8"/>
      <c r="AV57" s="8"/>
      <c r="AW57" s="8" t="str">
        <f>IF(参加申込書!$U69=0,"",参加申込書!$U69)</f>
        <v/>
      </c>
      <c r="AX57" s="8" t="str">
        <f>IF($AN57="","",IF(参加申込書!$S69=0,0,参加申込書!$S69))</f>
        <v/>
      </c>
      <c r="AY57" s="8" t="str">
        <f>IF(参加申込書!$T69="","",IF(参加申込書!$T69="男",1,2))</f>
        <v/>
      </c>
      <c r="AZ57" s="7"/>
      <c r="BA57" s="7"/>
      <c r="BB57" s="8"/>
      <c r="BC57" s="9" t="str">
        <f t="shared" ca="1" si="1"/>
        <v/>
      </c>
    </row>
    <row r="58" spans="1:55" x14ac:dyDescent="0.15">
      <c r="A58" s="5" t="str">
        <f t="shared" ca="1" si="0"/>
        <v/>
      </c>
      <c r="B58" s="6"/>
      <c r="C58" s="7" t="str">
        <f>IF($AN58="","",参加申込書!$K$5)</f>
        <v/>
      </c>
      <c r="D58" s="7" t="str">
        <f>IF($AN58="","",'参加申込書(直接入力用)'!$G$4)</f>
        <v/>
      </c>
      <c r="E58" s="7" t="str">
        <f>IF($AN58="","",'参加申込書(直接入力用)'!$I$9)</f>
        <v/>
      </c>
      <c r="F58" s="7" t="str">
        <f>IF($AN58="","",'参加申込書(直接入力用)'!$K$9)</f>
        <v/>
      </c>
      <c r="G58" s="7" t="str">
        <f>IF($AN58="","",IF(参加申込書!$Q$5="","",参加申込書!$Q$5))</f>
        <v/>
      </c>
      <c r="H58" s="7" t="str">
        <f>IF($AN58="","",IF(参加申込書!$Q$7="","",参加申込書!$Q$7))</f>
        <v/>
      </c>
      <c r="I58" s="7" t="str">
        <f>IF($AN58="","",IF(参加申込書!$Q$6="","",参加申込書!$Q$6))</f>
        <v/>
      </c>
      <c r="J58" s="7" t="str">
        <f>IF($AN58="","",IF(参加申込書!$Q$8="","",参加申込書!$Q$8))</f>
        <v/>
      </c>
      <c r="K58" s="7" t="str">
        <f>IF($AN58="","",IF(参加申込書!$K$8="","",参加申込書!$K$8))</f>
        <v/>
      </c>
      <c r="L58" s="7" t="str">
        <f>IF($AN58="","",IF(参加申込書!$K$9="","",参加申込書!$K$9))</f>
        <v/>
      </c>
      <c r="M58" s="7"/>
      <c r="N58" s="7"/>
      <c r="O58" s="7"/>
      <c r="P58" s="7"/>
      <c r="Q58" s="7"/>
      <c r="R58" s="7"/>
      <c r="S58" s="7"/>
      <c r="T58" s="7"/>
      <c r="U58" s="7"/>
      <c r="V58" s="7"/>
      <c r="W58" s="7"/>
      <c r="X58" s="7"/>
      <c r="Y58" s="7"/>
      <c r="Z58" s="7"/>
      <c r="AA58" s="7"/>
      <c r="AB58" s="7"/>
      <c r="AC58" s="7"/>
      <c r="AD58" s="7" t="str">
        <f>IF($AN58="","",IF(CONCATENATE(参加申込書!$K$10,参加申込書!$K$11)="","",CONCATENATE(参加申込書!$K$10,参加申込書!$K$11)))</f>
        <v/>
      </c>
      <c r="AE58" s="7"/>
      <c r="AF58" s="7"/>
      <c r="AG58" s="7"/>
      <c r="AH58" s="7"/>
      <c r="AI58" s="7"/>
      <c r="AJ58" s="7" t="str">
        <f t="shared" si="3"/>
        <v/>
      </c>
      <c r="AK58" s="7" t="str">
        <f>IF($AN58="","",LEFT(参加申込書!$J70,5))</f>
        <v/>
      </c>
      <c r="AL58" s="7" t="str">
        <f>IF($AN58="","",MID(参加申込書!$J70,7,3))</f>
        <v/>
      </c>
      <c r="AM58" s="7" t="str">
        <f>IF($AN58="","",RIGHT(参加申込書!$J70,1))</f>
        <v/>
      </c>
      <c r="AN58" s="8" t="str">
        <f>IF(参加申込書!$L70=0,"",参加申込書!$L70)</f>
        <v/>
      </c>
      <c r="AO58" s="12" t="str">
        <f>IF(参加申込書!$N70=0,"",参加申込書!$N70)</f>
        <v/>
      </c>
      <c r="AP58" s="8" t="str">
        <f>IF(参加申込書!$M70=0,"",参加申込書!$M70)</f>
        <v/>
      </c>
      <c r="AQ58" s="8" t="str">
        <f>IF(参加申込書!$O70="","",参加申込書!$O70)</f>
        <v/>
      </c>
      <c r="AR58" s="8" t="str">
        <f>IF(参加申込書!$P70="","",参加申込書!$P70)</f>
        <v/>
      </c>
      <c r="AS58" s="8" t="str">
        <f>IF(参加申込書!$Q70=0,"",参加申込書!$Q70)</f>
        <v/>
      </c>
      <c r="AT58" s="8" t="str">
        <f>IF(参加申込書!$R70=0,"",参加申込書!$R70)</f>
        <v/>
      </c>
      <c r="AU58" s="8"/>
      <c r="AV58" s="8"/>
      <c r="AW58" s="8" t="str">
        <f>IF(参加申込書!$U70=0,"",参加申込書!$U70)</f>
        <v/>
      </c>
      <c r="AX58" s="8" t="str">
        <f>IF($AN58="","",IF(参加申込書!$S70=0,0,参加申込書!$S70))</f>
        <v/>
      </c>
      <c r="AY58" s="8" t="str">
        <f>IF(参加申込書!$T70="","",IF(参加申込書!$T70="男",1,2))</f>
        <v/>
      </c>
      <c r="AZ58" s="7"/>
      <c r="BA58" s="7"/>
      <c r="BB58" s="8"/>
      <c r="BC58" s="9" t="str">
        <f t="shared" ca="1" si="1"/>
        <v/>
      </c>
    </row>
    <row r="59" spans="1:55" x14ac:dyDescent="0.15">
      <c r="A59" s="5" t="str">
        <f t="shared" ca="1" si="0"/>
        <v/>
      </c>
      <c r="B59" s="6"/>
      <c r="C59" s="7" t="str">
        <f>IF($AN59="","",参加申込書!$K$5)</f>
        <v/>
      </c>
      <c r="D59" s="7" t="str">
        <f>IF($AN59="","",'参加申込書(直接入力用)'!$G$4)</f>
        <v/>
      </c>
      <c r="E59" s="7" t="str">
        <f>IF($AN59="","",'参加申込書(直接入力用)'!$I$9)</f>
        <v/>
      </c>
      <c r="F59" s="7" t="str">
        <f>IF($AN59="","",'参加申込書(直接入力用)'!$K$9)</f>
        <v/>
      </c>
      <c r="G59" s="7" t="str">
        <f>IF($AN59="","",IF(参加申込書!$Q$5="","",参加申込書!$Q$5))</f>
        <v/>
      </c>
      <c r="H59" s="7" t="str">
        <f>IF($AN59="","",IF(参加申込書!$Q$7="","",参加申込書!$Q$7))</f>
        <v/>
      </c>
      <c r="I59" s="7" t="str">
        <f>IF($AN59="","",IF(参加申込書!$Q$6="","",参加申込書!$Q$6))</f>
        <v/>
      </c>
      <c r="J59" s="7" t="str">
        <f>IF($AN59="","",IF(参加申込書!$Q$8="","",参加申込書!$Q$8))</f>
        <v/>
      </c>
      <c r="K59" s="7" t="str">
        <f>IF($AN59="","",IF(参加申込書!$K$8="","",参加申込書!$K$8))</f>
        <v/>
      </c>
      <c r="L59" s="7" t="str">
        <f>IF($AN59="","",IF(参加申込書!$K$9="","",参加申込書!$K$9))</f>
        <v/>
      </c>
      <c r="M59" s="7"/>
      <c r="N59" s="7"/>
      <c r="O59" s="7"/>
      <c r="P59" s="7"/>
      <c r="Q59" s="7"/>
      <c r="R59" s="7"/>
      <c r="S59" s="7"/>
      <c r="T59" s="7"/>
      <c r="U59" s="7"/>
      <c r="V59" s="7"/>
      <c r="W59" s="7"/>
      <c r="X59" s="7"/>
      <c r="Y59" s="7"/>
      <c r="Z59" s="7"/>
      <c r="AA59" s="7"/>
      <c r="AB59" s="7"/>
      <c r="AC59" s="7"/>
      <c r="AD59" s="7" t="str">
        <f>IF($AN59="","",IF(CONCATENATE(参加申込書!$K$10,参加申込書!$K$11)="","",CONCATENATE(参加申込書!$K$10,参加申込書!$K$11)))</f>
        <v/>
      </c>
      <c r="AE59" s="7"/>
      <c r="AF59" s="7"/>
      <c r="AG59" s="7"/>
      <c r="AH59" s="7"/>
      <c r="AI59" s="7"/>
      <c r="AJ59" s="7" t="str">
        <f t="shared" si="3"/>
        <v/>
      </c>
      <c r="AK59" s="7" t="str">
        <f>IF($AN59="","",LEFT(参加申込書!$J71,5))</f>
        <v/>
      </c>
      <c r="AL59" s="7" t="str">
        <f>IF($AN59="","",MID(参加申込書!$J71,7,3))</f>
        <v/>
      </c>
      <c r="AM59" s="7" t="str">
        <f>IF($AN59="","",RIGHT(参加申込書!$J71,1))</f>
        <v/>
      </c>
      <c r="AN59" s="8" t="str">
        <f>IF(参加申込書!$L71=0,"",参加申込書!$L71)</f>
        <v/>
      </c>
      <c r="AO59" s="12" t="str">
        <f>IF(参加申込書!$N71=0,"",参加申込書!$N71)</f>
        <v/>
      </c>
      <c r="AP59" s="8" t="str">
        <f>IF(参加申込書!$M71=0,"",参加申込書!$M71)</f>
        <v/>
      </c>
      <c r="AQ59" s="8" t="str">
        <f>IF(参加申込書!$O71="","",参加申込書!$O71)</f>
        <v/>
      </c>
      <c r="AR59" s="8" t="str">
        <f>IF(参加申込書!$P71="","",参加申込書!$P71)</f>
        <v/>
      </c>
      <c r="AS59" s="8" t="str">
        <f>IF(参加申込書!$Q71=0,"",参加申込書!$Q71)</f>
        <v/>
      </c>
      <c r="AT59" s="8" t="str">
        <f>IF(参加申込書!$R71=0,"",参加申込書!$R71)</f>
        <v/>
      </c>
      <c r="AU59" s="8"/>
      <c r="AV59" s="8"/>
      <c r="AW59" s="8" t="str">
        <f>IF(参加申込書!$U71=0,"",参加申込書!$U71)</f>
        <v/>
      </c>
      <c r="AX59" s="8" t="str">
        <f>IF($AN59="","",IF(参加申込書!$S71=0,0,参加申込書!$S71))</f>
        <v/>
      </c>
      <c r="AY59" s="8" t="str">
        <f>IF(参加申込書!$T71="","",IF(参加申込書!$T71="男",1,2))</f>
        <v/>
      </c>
      <c r="AZ59" s="7"/>
      <c r="BA59" s="7"/>
      <c r="BB59" s="8"/>
      <c r="BC59" s="9" t="str">
        <f t="shared" ca="1" si="1"/>
        <v/>
      </c>
    </row>
    <row r="60" spans="1:55" x14ac:dyDescent="0.15">
      <c r="A60" s="5" t="str">
        <f t="shared" ca="1" si="0"/>
        <v/>
      </c>
      <c r="B60" s="6"/>
      <c r="C60" s="7" t="str">
        <f>IF($AN60="","",参加申込書!$K$5)</f>
        <v/>
      </c>
      <c r="D60" s="7" t="str">
        <f>IF($AN60="","",'参加申込書(直接入力用)'!$G$4)</f>
        <v/>
      </c>
      <c r="E60" s="7" t="str">
        <f>IF($AN60="","",'参加申込書(直接入力用)'!$I$9)</f>
        <v/>
      </c>
      <c r="F60" s="7" t="str">
        <f>IF($AN60="","",'参加申込書(直接入力用)'!$K$9)</f>
        <v/>
      </c>
      <c r="G60" s="7" t="str">
        <f>IF($AN60="","",IF(参加申込書!$Q$5="","",参加申込書!$Q$5))</f>
        <v/>
      </c>
      <c r="H60" s="7" t="str">
        <f>IF($AN60="","",IF(参加申込書!$Q$7="","",参加申込書!$Q$7))</f>
        <v/>
      </c>
      <c r="I60" s="7" t="str">
        <f>IF($AN60="","",IF(参加申込書!$Q$6="","",参加申込書!$Q$6))</f>
        <v/>
      </c>
      <c r="J60" s="7" t="str">
        <f>IF($AN60="","",IF(参加申込書!$Q$8="","",参加申込書!$Q$8))</f>
        <v/>
      </c>
      <c r="K60" s="7" t="str">
        <f>IF($AN60="","",IF(参加申込書!$K$8="","",参加申込書!$K$8))</f>
        <v/>
      </c>
      <c r="L60" s="7" t="str">
        <f>IF($AN60="","",IF(参加申込書!$K$9="","",参加申込書!$K$9))</f>
        <v/>
      </c>
      <c r="M60" s="7"/>
      <c r="N60" s="7"/>
      <c r="O60" s="7"/>
      <c r="P60" s="7"/>
      <c r="Q60" s="7"/>
      <c r="R60" s="7"/>
      <c r="S60" s="7"/>
      <c r="T60" s="7"/>
      <c r="U60" s="7"/>
      <c r="V60" s="7"/>
      <c r="W60" s="7"/>
      <c r="X60" s="7"/>
      <c r="Y60" s="7"/>
      <c r="Z60" s="7"/>
      <c r="AA60" s="7"/>
      <c r="AB60" s="7"/>
      <c r="AC60" s="7"/>
      <c r="AD60" s="7" t="str">
        <f>IF($AN60="","",IF(CONCATENATE(参加申込書!$K$10,参加申込書!$K$11)="","",CONCATENATE(参加申込書!$K$10,参加申込書!$K$11)))</f>
        <v/>
      </c>
      <c r="AE60" s="7"/>
      <c r="AF60" s="7"/>
      <c r="AG60" s="7"/>
      <c r="AH60" s="7"/>
      <c r="AI60" s="7"/>
      <c r="AJ60" s="7" t="str">
        <f t="shared" si="3"/>
        <v/>
      </c>
      <c r="AK60" s="7" t="str">
        <f>IF($AN60="","",LEFT(参加申込書!$J72,5))</f>
        <v/>
      </c>
      <c r="AL60" s="7" t="str">
        <f>IF($AN60="","",MID(参加申込書!$J72,7,3))</f>
        <v/>
      </c>
      <c r="AM60" s="7" t="str">
        <f>IF($AN60="","",RIGHT(参加申込書!$J72,1))</f>
        <v/>
      </c>
      <c r="AN60" s="8" t="str">
        <f>IF(参加申込書!$L72=0,"",参加申込書!$L72)</f>
        <v/>
      </c>
      <c r="AO60" s="12" t="str">
        <f>IF(参加申込書!$N72=0,"",参加申込書!$N72)</f>
        <v/>
      </c>
      <c r="AP60" s="8" t="str">
        <f>IF(参加申込書!$M72=0,"",参加申込書!$M72)</f>
        <v/>
      </c>
      <c r="AQ60" s="8" t="str">
        <f>IF(参加申込書!$O72="","",参加申込書!$O72)</f>
        <v/>
      </c>
      <c r="AR60" s="8" t="str">
        <f>IF(参加申込書!$P72="","",参加申込書!$P72)</f>
        <v/>
      </c>
      <c r="AS60" s="8" t="str">
        <f>IF(参加申込書!$Q72=0,"",参加申込書!$Q72)</f>
        <v/>
      </c>
      <c r="AT60" s="8" t="str">
        <f>IF(参加申込書!$R72=0,"",参加申込書!$R72)</f>
        <v/>
      </c>
      <c r="AU60" s="8"/>
      <c r="AV60" s="8"/>
      <c r="AW60" s="8" t="str">
        <f>IF(参加申込書!$U72=0,"",参加申込書!$U72)</f>
        <v/>
      </c>
      <c r="AX60" s="8" t="str">
        <f>IF($AN60="","",IF(参加申込書!$S72=0,0,参加申込書!$S72))</f>
        <v/>
      </c>
      <c r="AY60" s="8" t="str">
        <f>IF(参加申込書!$T72="","",IF(参加申込書!$T72="男",1,2))</f>
        <v/>
      </c>
      <c r="AZ60" s="7"/>
      <c r="BA60" s="7"/>
      <c r="BB60" s="8"/>
      <c r="BC60" s="9" t="str">
        <f t="shared" ca="1" si="1"/>
        <v/>
      </c>
    </row>
    <row r="61" spans="1:55" x14ac:dyDescent="0.15">
      <c r="A61" s="5" t="str">
        <f t="shared" ca="1" si="0"/>
        <v/>
      </c>
      <c r="B61" s="6"/>
      <c r="C61" s="7" t="str">
        <f>IF($AN61="","",参加申込書!$K$5)</f>
        <v/>
      </c>
      <c r="D61" s="7" t="str">
        <f>IF($AN61="","",'参加申込書(直接入力用)'!$G$4)</f>
        <v/>
      </c>
      <c r="E61" s="7" t="str">
        <f>IF($AN61="","",'参加申込書(直接入力用)'!$I$9)</f>
        <v/>
      </c>
      <c r="F61" s="7" t="str">
        <f>IF($AN61="","",'参加申込書(直接入力用)'!$K$9)</f>
        <v/>
      </c>
      <c r="G61" s="7" t="str">
        <f>IF($AN61="","",IF(参加申込書!$Q$5="","",参加申込書!$Q$5))</f>
        <v/>
      </c>
      <c r="H61" s="7" t="str">
        <f>IF($AN61="","",IF(参加申込書!$Q$7="","",参加申込書!$Q$7))</f>
        <v/>
      </c>
      <c r="I61" s="7" t="str">
        <f>IF($AN61="","",IF(参加申込書!$Q$6="","",参加申込書!$Q$6))</f>
        <v/>
      </c>
      <c r="J61" s="7" t="str">
        <f>IF($AN61="","",IF(参加申込書!$Q$8="","",参加申込書!$Q$8))</f>
        <v/>
      </c>
      <c r="K61" s="7" t="str">
        <f>IF($AN61="","",IF(参加申込書!$K$8="","",参加申込書!$K$8))</f>
        <v/>
      </c>
      <c r="L61" s="7" t="str">
        <f>IF($AN61="","",IF(参加申込書!$K$9="","",参加申込書!$K$9))</f>
        <v/>
      </c>
      <c r="M61" s="7"/>
      <c r="N61" s="7"/>
      <c r="O61" s="7"/>
      <c r="P61" s="7"/>
      <c r="Q61" s="7"/>
      <c r="R61" s="7"/>
      <c r="S61" s="7"/>
      <c r="T61" s="7"/>
      <c r="U61" s="7"/>
      <c r="V61" s="7"/>
      <c r="W61" s="7"/>
      <c r="X61" s="7"/>
      <c r="Y61" s="7"/>
      <c r="Z61" s="7"/>
      <c r="AA61" s="7"/>
      <c r="AB61" s="7"/>
      <c r="AC61" s="7"/>
      <c r="AD61" s="7" t="str">
        <f>IF($AN61="","",IF(CONCATENATE(参加申込書!$K$10,参加申込書!$K$11)="","",CONCATENATE(参加申込書!$K$10,参加申込書!$K$11)))</f>
        <v/>
      </c>
      <c r="AE61" s="7"/>
      <c r="AF61" s="7"/>
      <c r="AG61" s="7"/>
      <c r="AH61" s="7"/>
      <c r="AI61" s="7"/>
      <c r="AJ61" s="7" t="str">
        <f t="shared" si="3"/>
        <v/>
      </c>
      <c r="AK61" s="7" t="str">
        <f>IF($AN61="","",LEFT(参加申込書!$J73,5))</f>
        <v/>
      </c>
      <c r="AL61" s="7" t="str">
        <f>IF($AN61="","",MID(参加申込書!$J73,7,3))</f>
        <v/>
      </c>
      <c r="AM61" s="7" t="str">
        <f>IF($AN61="","",RIGHT(参加申込書!$J73,1))</f>
        <v/>
      </c>
      <c r="AN61" s="8" t="str">
        <f>IF(参加申込書!$L73=0,"",参加申込書!$L73)</f>
        <v/>
      </c>
      <c r="AO61" s="12" t="str">
        <f>IF(参加申込書!$N73=0,"",参加申込書!$N73)</f>
        <v/>
      </c>
      <c r="AP61" s="8" t="str">
        <f>IF(参加申込書!$M73=0,"",参加申込書!$M73)</f>
        <v/>
      </c>
      <c r="AQ61" s="8" t="str">
        <f>IF(参加申込書!$O73="","",参加申込書!$O73)</f>
        <v/>
      </c>
      <c r="AR61" s="8" t="str">
        <f>IF(参加申込書!$P73="","",参加申込書!$P73)</f>
        <v/>
      </c>
      <c r="AS61" s="8" t="str">
        <f>IF(参加申込書!$Q73=0,"",参加申込書!$Q73)</f>
        <v/>
      </c>
      <c r="AT61" s="8" t="str">
        <f>IF(参加申込書!$R73=0,"",参加申込書!$R73)</f>
        <v/>
      </c>
      <c r="AU61" s="8"/>
      <c r="AV61" s="8"/>
      <c r="AW61" s="8" t="str">
        <f>IF(参加申込書!$U73=0,"",参加申込書!$U73)</f>
        <v/>
      </c>
      <c r="AX61" s="8" t="str">
        <f>IF($AN61="","",IF(参加申込書!$S73=0,0,参加申込書!$S73))</f>
        <v/>
      </c>
      <c r="AY61" s="8" t="str">
        <f>IF(参加申込書!$T73="","",IF(参加申込書!$T73="男",1,2))</f>
        <v/>
      </c>
      <c r="AZ61" s="7"/>
      <c r="BA61" s="7"/>
      <c r="BB61" s="8"/>
      <c r="BC61" s="9" t="str">
        <f t="shared" ca="1" si="1"/>
        <v/>
      </c>
    </row>
    <row r="62" spans="1:55" x14ac:dyDescent="0.15">
      <c r="A62" s="5" t="str">
        <f t="shared" ca="1" si="0"/>
        <v/>
      </c>
      <c r="B62" s="6"/>
      <c r="C62" s="7" t="str">
        <f>IF($AN62="","",参加申込書!$K$5)</f>
        <v/>
      </c>
      <c r="D62" s="7" t="str">
        <f>IF($AN62="","",'参加申込書(直接入力用)'!$G$4)</f>
        <v/>
      </c>
      <c r="E62" s="7" t="str">
        <f>IF($AN62="","",'参加申込書(直接入力用)'!$I$9)</f>
        <v/>
      </c>
      <c r="F62" s="7" t="str">
        <f>IF($AN62="","",'参加申込書(直接入力用)'!$K$9)</f>
        <v/>
      </c>
      <c r="G62" s="7" t="str">
        <f>IF($AN62="","",IF(参加申込書!$Q$5="","",参加申込書!$Q$5))</f>
        <v/>
      </c>
      <c r="H62" s="7" t="str">
        <f>IF($AN62="","",IF(参加申込書!$Q$7="","",参加申込書!$Q$7))</f>
        <v/>
      </c>
      <c r="I62" s="7" t="str">
        <f>IF($AN62="","",IF(参加申込書!$Q$6="","",参加申込書!$Q$6))</f>
        <v/>
      </c>
      <c r="J62" s="7" t="str">
        <f>IF($AN62="","",IF(参加申込書!$Q$8="","",参加申込書!$Q$8))</f>
        <v/>
      </c>
      <c r="K62" s="7" t="str">
        <f>IF($AN62="","",IF(参加申込書!$K$8="","",参加申込書!$K$8))</f>
        <v/>
      </c>
      <c r="L62" s="7" t="str">
        <f>IF($AN62="","",IF(参加申込書!$K$9="","",参加申込書!$K$9))</f>
        <v/>
      </c>
      <c r="M62" s="7"/>
      <c r="N62" s="7"/>
      <c r="O62" s="7"/>
      <c r="P62" s="7"/>
      <c r="Q62" s="7"/>
      <c r="R62" s="7"/>
      <c r="S62" s="7"/>
      <c r="T62" s="7"/>
      <c r="U62" s="7"/>
      <c r="V62" s="7"/>
      <c r="W62" s="7"/>
      <c r="X62" s="7"/>
      <c r="Y62" s="7"/>
      <c r="Z62" s="7"/>
      <c r="AA62" s="7"/>
      <c r="AB62" s="7"/>
      <c r="AC62" s="7"/>
      <c r="AD62" s="7" t="str">
        <f>IF($AN62="","",IF(CONCATENATE(参加申込書!$K$10,参加申込書!$K$11)="","",CONCATENATE(参加申込書!$K$10,参加申込書!$K$11)))</f>
        <v/>
      </c>
      <c r="AE62" s="7"/>
      <c r="AF62" s="7"/>
      <c r="AG62" s="7"/>
      <c r="AH62" s="7"/>
      <c r="AI62" s="7"/>
      <c r="AJ62" s="7" t="str">
        <f t="shared" si="3"/>
        <v/>
      </c>
      <c r="AK62" s="7" t="str">
        <f>IF($AN62="","",LEFT(参加申込書!$J74,5))</f>
        <v/>
      </c>
      <c r="AL62" s="7" t="str">
        <f>IF($AN62="","",MID(参加申込書!$J74,7,3))</f>
        <v/>
      </c>
      <c r="AM62" s="7" t="str">
        <f>IF($AN62="","",RIGHT(参加申込書!$J74,1))</f>
        <v/>
      </c>
      <c r="AN62" s="8" t="str">
        <f>IF(参加申込書!$L74=0,"",参加申込書!$L74)</f>
        <v/>
      </c>
      <c r="AO62" s="12" t="str">
        <f>IF(参加申込書!$N74=0,"",参加申込書!$N74)</f>
        <v/>
      </c>
      <c r="AP62" s="8" t="str">
        <f>IF(参加申込書!$M74=0,"",参加申込書!$M74)</f>
        <v/>
      </c>
      <c r="AQ62" s="8" t="str">
        <f>IF(参加申込書!$O74="","",参加申込書!$O74)</f>
        <v/>
      </c>
      <c r="AR62" s="8" t="str">
        <f>IF(参加申込書!$P74="","",参加申込書!$P74)</f>
        <v/>
      </c>
      <c r="AS62" s="8" t="str">
        <f>IF(参加申込書!$Q74=0,"",参加申込書!$Q74)</f>
        <v/>
      </c>
      <c r="AT62" s="8" t="str">
        <f>IF(参加申込書!$R74=0,"",参加申込書!$R74)</f>
        <v/>
      </c>
      <c r="AU62" s="8"/>
      <c r="AV62" s="8"/>
      <c r="AW62" s="8" t="str">
        <f>IF(参加申込書!$U74=0,"",参加申込書!$U74)</f>
        <v/>
      </c>
      <c r="AX62" s="8" t="str">
        <f>IF($AN62="","",IF(参加申込書!$S74=0,0,参加申込書!$S74))</f>
        <v/>
      </c>
      <c r="AY62" s="8" t="str">
        <f>IF(参加申込書!$T74="","",IF(参加申込書!$T74="男",1,2))</f>
        <v/>
      </c>
      <c r="AZ62" s="7"/>
      <c r="BA62" s="7"/>
      <c r="BB62" s="8"/>
      <c r="BC62" s="9" t="str">
        <f t="shared" ca="1" si="1"/>
        <v/>
      </c>
    </row>
    <row r="63" spans="1:55" x14ac:dyDescent="0.15">
      <c r="A63" s="5" t="str">
        <f t="shared" ca="1" si="0"/>
        <v/>
      </c>
      <c r="B63" s="6"/>
      <c r="C63" s="7" t="str">
        <f>IF($AN63="","",参加申込書!$K$5)</f>
        <v/>
      </c>
      <c r="D63" s="7" t="str">
        <f>IF($AN63="","",'参加申込書(直接入力用)'!$G$4)</f>
        <v/>
      </c>
      <c r="E63" s="7" t="str">
        <f>IF($AN63="","",'参加申込書(直接入力用)'!$I$9)</f>
        <v/>
      </c>
      <c r="F63" s="7" t="str">
        <f>IF($AN63="","",'参加申込書(直接入力用)'!$K$9)</f>
        <v/>
      </c>
      <c r="G63" s="7" t="str">
        <f>IF($AN63="","",IF(参加申込書!$Q$5="","",参加申込書!$Q$5))</f>
        <v/>
      </c>
      <c r="H63" s="7" t="str">
        <f>IF($AN63="","",IF(参加申込書!$Q$7="","",参加申込書!$Q$7))</f>
        <v/>
      </c>
      <c r="I63" s="7" t="str">
        <f>IF($AN63="","",IF(参加申込書!$Q$6="","",参加申込書!$Q$6))</f>
        <v/>
      </c>
      <c r="J63" s="7" t="str">
        <f>IF($AN63="","",IF(参加申込書!$Q$8="","",参加申込書!$Q$8))</f>
        <v/>
      </c>
      <c r="K63" s="7" t="str">
        <f>IF($AN63="","",IF(参加申込書!$K$8="","",参加申込書!$K$8))</f>
        <v/>
      </c>
      <c r="L63" s="7" t="str">
        <f>IF($AN63="","",IF(参加申込書!$K$9="","",参加申込書!$K$9))</f>
        <v/>
      </c>
      <c r="M63" s="7"/>
      <c r="N63" s="7"/>
      <c r="O63" s="7"/>
      <c r="P63" s="7"/>
      <c r="Q63" s="7"/>
      <c r="R63" s="7"/>
      <c r="S63" s="7"/>
      <c r="T63" s="7"/>
      <c r="U63" s="7"/>
      <c r="V63" s="7"/>
      <c r="W63" s="7"/>
      <c r="X63" s="7"/>
      <c r="Y63" s="7"/>
      <c r="Z63" s="7"/>
      <c r="AA63" s="7"/>
      <c r="AB63" s="7"/>
      <c r="AC63" s="7"/>
      <c r="AD63" s="7" t="str">
        <f>IF($AN63="","",IF(CONCATENATE(参加申込書!$K$10,参加申込書!$K$11)="","",CONCATENATE(参加申込書!$K$10,参加申込書!$K$11)))</f>
        <v/>
      </c>
      <c r="AE63" s="7"/>
      <c r="AF63" s="7"/>
      <c r="AG63" s="7"/>
      <c r="AH63" s="7"/>
      <c r="AI63" s="7"/>
      <c r="AJ63" s="7" t="str">
        <f t="shared" si="3"/>
        <v/>
      </c>
      <c r="AK63" s="7" t="str">
        <f>IF($AN63="","",LEFT(参加申込書!$J75,5))</f>
        <v/>
      </c>
      <c r="AL63" s="7" t="str">
        <f>IF($AN63="","",MID(参加申込書!$J75,7,3))</f>
        <v/>
      </c>
      <c r="AM63" s="7" t="str">
        <f>IF($AN63="","",RIGHT(参加申込書!$J75,1))</f>
        <v/>
      </c>
      <c r="AN63" s="8" t="str">
        <f>IF(参加申込書!$L75=0,"",参加申込書!$L75)</f>
        <v/>
      </c>
      <c r="AO63" s="12" t="str">
        <f>IF(参加申込書!$N75=0,"",参加申込書!$N75)</f>
        <v/>
      </c>
      <c r="AP63" s="8" t="str">
        <f>IF(参加申込書!$M75=0,"",参加申込書!$M75)</f>
        <v/>
      </c>
      <c r="AQ63" s="8" t="str">
        <f>IF(参加申込書!$O75="","",参加申込書!$O75)</f>
        <v/>
      </c>
      <c r="AR63" s="8" t="str">
        <f>IF(参加申込書!$P75="","",参加申込書!$P75)</f>
        <v/>
      </c>
      <c r="AS63" s="8" t="str">
        <f>IF(参加申込書!$Q75=0,"",参加申込書!$Q75)</f>
        <v/>
      </c>
      <c r="AT63" s="8" t="str">
        <f>IF(参加申込書!$R75=0,"",参加申込書!$R75)</f>
        <v/>
      </c>
      <c r="AU63" s="8"/>
      <c r="AV63" s="8"/>
      <c r="AW63" s="8" t="str">
        <f>IF(参加申込書!$U75=0,"",参加申込書!$U75)</f>
        <v/>
      </c>
      <c r="AX63" s="8" t="str">
        <f>IF($AN63="","",IF(参加申込書!$S75=0,0,参加申込書!$S75))</f>
        <v/>
      </c>
      <c r="AY63" s="8" t="str">
        <f>IF(参加申込書!$T75="","",IF(参加申込書!$T75="男",1,2))</f>
        <v/>
      </c>
      <c r="AZ63" s="7"/>
      <c r="BA63" s="7"/>
      <c r="BB63" s="8"/>
      <c r="BC63" s="9" t="str">
        <f t="shared" ca="1" si="1"/>
        <v/>
      </c>
    </row>
    <row r="64" spans="1:55" x14ac:dyDescent="0.15">
      <c r="A64" s="5" t="str">
        <f t="shared" ca="1" si="0"/>
        <v/>
      </c>
      <c r="B64" s="6"/>
      <c r="C64" s="7" t="str">
        <f>IF($AN64="","",参加申込書!$K$5)</f>
        <v/>
      </c>
      <c r="D64" s="7" t="str">
        <f>IF($AN64="","",'参加申込書(直接入力用)'!$G$4)</f>
        <v/>
      </c>
      <c r="E64" s="7" t="str">
        <f>IF($AN64="","",'参加申込書(直接入力用)'!$I$9)</f>
        <v/>
      </c>
      <c r="F64" s="7" t="str">
        <f>IF($AN64="","",'参加申込書(直接入力用)'!$K$9)</f>
        <v/>
      </c>
      <c r="G64" s="7" t="str">
        <f>IF($AN64="","",IF(参加申込書!$Q$5="","",参加申込書!$Q$5))</f>
        <v/>
      </c>
      <c r="H64" s="7" t="str">
        <f>IF($AN64="","",IF(参加申込書!$Q$7="","",参加申込書!$Q$7))</f>
        <v/>
      </c>
      <c r="I64" s="7" t="str">
        <f>IF($AN64="","",IF(参加申込書!$Q$6="","",参加申込書!$Q$6))</f>
        <v/>
      </c>
      <c r="J64" s="7" t="str">
        <f>IF($AN64="","",IF(参加申込書!$Q$8="","",参加申込書!$Q$8))</f>
        <v/>
      </c>
      <c r="K64" s="7" t="str">
        <f>IF($AN64="","",IF(参加申込書!$K$8="","",参加申込書!$K$8))</f>
        <v/>
      </c>
      <c r="L64" s="7" t="str">
        <f>IF($AN64="","",IF(参加申込書!$K$9="","",参加申込書!$K$9))</f>
        <v/>
      </c>
      <c r="M64" s="7"/>
      <c r="N64" s="7"/>
      <c r="O64" s="7"/>
      <c r="P64" s="7"/>
      <c r="Q64" s="7"/>
      <c r="R64" s="7"/>
      <c r="S64" s="7"/>
      <c r="T64" s="7"/>
      <c r="U64" s="7"/>
      <c r="V64" s="7"/>
      <c r="W64" s="7"/>
      <c r="X64" s="7"/>
      <c r="Y64" s="7"/>
      <c r="Z64" s="7"/>
      <c r="AA64" s="7"/>
      <c r="AB64" s="7"/>
      <c r="AC64" s="7"/>
      <c r="AD64" s="7" t="str">
        <f>IF($AN64="","",IF(CONCATENATE(参加申込書!$K$10,参加申込書!$K$11)="","",CONCATENATE(参加申込書!$K$10,参加申込書!$K$11)))</f>
        <v/>
      </c>
      <c r="AE64" s="7"/>
      <c r="AF64" s="7"/>
      <c r="AG64" s="7"/>
      <c r="AH64" s="7"/>
      <c r="AI64" s="7"/>
      <c r="AJ64" s="7" t="str">
        <f t="shared" si="3"/>
        <v/>
      </c>
      <c r="AK64" s="7" t="str">
        <f>IF($AN64="","",LEFT(参加申込書!$J76,5))</f>
        <v/>
      </c>
      <c r="AL64" s="7" t="str">
        <f>IF($AN64="","",MID(参加申込書!$J76,7,3))</f>
        <v/>
      </c>
      <c r="AM64" s="7" t="str">
        <f>IF($AN64="","",RIGHT(参加申込書!$J76,1))</f>
        <v/>
      </c>
      <c r="AN64" s="8" t="str">
        <f>IF(参加申込書!$L76=0,"",参加申込書!$L76)</f>
        <v/>
      </c>
      <c r="AO64" s="12" t="str">
        <f>IF(参加申込書!$N76=0,"",参加申込書!$N76)</f>
        <v/>
      </c>
      <c r="AP64" s="8" t="str">
        <f>IF(参加申込書!$M76=0,"",参加申込書!$M76)</f>
        <v/>
      </c>
      <c r="AQ64" s="8" t="str">
        <f>IF(参加申込書!$O76="","",参加申込書!$O76)</f>
        <v/>
      </c>
      <c r="AR64" s="8" t="str">
        <f>IF(参加申込書!$P76="","",参加申込書!$P76)</f>
        <v/>
      </c>
      <c r="AS64" s="8" t="str">
        <f>IF(参加申込書!$Q76=0,"",参加申込書!$Q76)</f>
        <v/>
      </c>
      <c r="AT64" s="8" t="str">
        <f>IF(参加申込書!$R76=0,"",参加申込書!$R76)</f>
        <v/>
      </c>
      <c r="AU64" s="8"/>
      <c r="AV64" s="8"/>
      <c r="AW64" s="8" t="str">
        <f>IF(参加申込書!$U76=0,"",参加申込書!$U76)</f>
        <v/>
      </c>
      <c r="AX64" s="8" t="str">
        <f>IF($AN64="","",IF(参加申込書!$S76=0,0,参加申込書!$S76))</f>
        <v/>
      </c>
      <c r="AY64" s="8" t="str">
        <f>IF(参加申込書!$T76="","",IF(参加申込書!$T76="男",1,2))</f>
        <v/>
      </c>
      <c r="AZ64" s="7"/>
      <c r="BA64" s="7"/>
      <c r="BB64" s="8"/>
      <c r="BC64" s="9" t="str">
        <f t="shared" ca="1" si="1"/>
        <v/>
      </c>
    </row>
    <row r="65" spans="1:55" x14ac:dyDescent="0.15">
      <c r="A65" s="5" t="str">
        <f t="shared" ca="1" si="0"/>
        <v/>
      </c>
      <c r="B65" s="6"/>
      <c r="C65" s="7" t="str">
        <f>IF($AN65="","",参加申込書!$K$5)</f>
        <v/>
      </c>
      <c r="D65" s="7" t="str">
        <f>IF($AN65="","",'参加申込書(直接入力用)'!$G$4)</f>
        <v/>
      </c>
      <c r="E65" s="7" t="str">
        <f>IF($AN65="","",'参加申込書(直接入力用)'!$I$9)</f>
        <v/>
      </c>
      <c r="F65" s="7" t="str">
        <f>IF($AN65="","",'参加申込書(直接入力用)'!$K$9)</f>
        <v/>
      </c>
      <c r="G65" s="7" t="str">
        <f>IF($AN65="","",IF(参加申込書!$Q$5="","",参加申込書!$Q$5))</f>
        <v/>
      </c>
      <c r="H65" s="7" t="str">
        <f>IF($AN65="","",IF(参加申込書!$Q$7="","",参加申込書!$Q$7))</f>
        <v/>
      </c>
      <c r="I65" s="7" t="str">
        <f>IF($AN65="","",IF(参加申込書!$Q$6="","",参加申込書!$Q$6))</f>
        <v/>
      </c>
      <c r="J65" s="7" t="str">
        <f>IF($AN65="","",IF(参加申込書!$Q$8="","",参加申込書!$Q$8))</f>
        <v/>
      </c>
      <c r="K65" s="7" t="str">
        <f>IF($AN65="","",IF(参加申込書!$K$8="","",参加申込書!$K$8))</f>
        <v/>
      </c>
      <c r="L65" s="7" t="str">
        <f>IF($AN65="","",IF(参加申込書!$K$9="","",参加申込書!$K$9))</f>
        <v/>
      </c>
      <c r="M65" s="7"/>
      <c r="N65" s="7"/>
      <c r="O65" s="7"/>
      <c r="P65" s="7"/>
      <c r="Q65" s="7"/>
      <c r="R65" s="7"/>
      <c r="S65" s="7"/>
      <c r="T65" s="7"/>
      <c r="U65" s="7"/>
      <c r="V65" s="7"/>
      <c r="W65" s="7"/>
      <c r="X65" s="7"/>
      <c r="Y65" s="7"/>
      <c r="Z65" s="7"/>
      <c r="AA65" s="7"/>
      <c r="AB65" s="7"/>
      <c r="AC65" s="7"/>
      <c r="AD65" s="7" t="str">
        <f>IF($AN65="","",IF(CONCATENATE(参加申込書!$K$10,参加申込書!$K$11)="","",CONCATENATE(参加申込書!$K$10,参加申込書!$K$11)))</f>
        <v/>
      </c>
      <c r="AE65" s="7"/>
      <c r="AF65" s="7"/>
      <c r="AG65" s="7"/>
      <c r="AH65" s="7"/>
      <c r="AI65" s="7"/>
      <c r="AJ65" s="7" t="str">
        <f t="shared" si="3"/>
        <v/>
      </c>
      <c r="AK65" s="7" t="str">
        <f>IF($AN65="","",LEFT(参加申込書!$J77,5))</f>
        <v/>
      </c>
      <c r="AL65" s="7" t="str">
        <f>IF($AN65="","",MID(参加申込書!$J77,7,3))</f>
        <v/>
      </c>
      <c r="AM65" s="7" t="str">
        <f>IF($AN65="","",RIGHT(参加申込書!$J77,1))</f>
        <v/>
      </c>
      <c r="AN65" s="8" t="str">
        <f>IF(参加申込書!$L77=0,"",参加申込書!$L77)</f>
        <v/>
      </c>
      <c r="AO65" s="12" t="str">
        <f>IF(参加申込書!$N77=0,"",参加申込書!$N77)</f>
        <v/>
      </c>
      <c r="AP65" s="8" t="str">
        <f>IF(参加申込書!$M77=0,"",参加申込書!$M77)</f>
        <v/>
      </c>
      <c r="AQ65" s="8" t="str">
        <f>IF(参加申込書!$O77="","",参加申込書!$O77)</f>
        <v/>
      </c>
      <c r="AR65" s="8" t="str">
        <f>IF(参加申込書!$P77="","",参加申込書!$P77)</f>
        <v/>
      </c>
      <c r="AS65" s="8" t="str">
        <f>IF(参加申込書!$Q77=0,"",参加申込書!$Q77)</f>
        <v/>
      </c>
      <c r="AT65" s="8" t="str">
        <f>IF(参加申込書!$R77=0,"",参加申込書!$R77)</f>
        <v/>
      </c>
      <c r="AU65" s="8"/>
      <c r="AV65" s="8"/>
      <c r="AW65" s="8" t="str">
        <f>IF(参加申込書!$U77=0,"",参加申込書!$U77)</f>
        <v/>
      </c>
      <c r="AX65" s="8" t="str">
        <f>IF($AN65="","",IF(参加申込書!$S77=0,0,参加申込書!$S77))</f>
        <v/>
      </c>
      <c r="AY65" s="8" t="str">
        <f>IF(参加申込書!$T77="","",IF(参加申込書!$T77="男",1,2))</f>
        <v/>
      </c>
      <c r="AZ65" s="7"/>
      <c r="BA65" s="7"/>
      <c r="BB65" s="8"/>
      <c r="BC65" s="9" t="str">
        <f t="shared" ca="1" si="1"/>
        <v/>
      </c>
    </row>
    <row r="66" spans="1:55" x14ac:dyDescent="0.15">
      <c r="A66" s="5" t="str">
        <f t="shared" ref="A66:A101" ca="1" si="4">IF($AN66="","",TEXT(NOW(),"YYMMDDHHMMSS"))</f>
        <v/>
      </c>
      <c r="B66" s="6"/>
      <c r="C66" s="7" t="str">
        <f>IF($AN66="","",参加申込書!$K$5)</f>
        <v/>
      </c>
      <c r="D66" s="7" t="str">
        <f>IF($AN66="","",'参加申込書(直接入力用)'!$G$4)</f>
        <v/>
      </c>
      <c r="E66" s="7" t="str">
        <f>IF($AN66="","",'参加申込書(直接入力用)'!$I$9)</f>
        <v/>
      </c>
      <c r="F66" s="7" t="str">
        <f>IF($AN66="","",'参加申込書(直接入力用)'!$K$9)</f>
        <v/>
      </c>
      <c r="G66" s="7" t="str">
        <f>IF($AN66="","",IF(参加申込書!$Q$5="","",参加申込書!$Q$5))</f>
        <v/>
      </c>
      <c r="H66" s="7" t="str">
        <f>IF($AN66="","",IF(参加申込書!$Q$7="","",参加申込書!$Q$7))</f>
        <v/>
      </c>
      <c r="I66" s="7" t="str">
        <f>IF($AN66="","",IF(参加申込書!$Q$6="","",参加申込書!$Q$6))</f>
        <v/>
      </c>
      <c r="J66" s="7" t="str">
        <f>IF($AN66="","",IF(参加申込書!$Q$8="","",参加申込書!$Q$8))</f>
        <v/>
      </c>
      <c r="K66" s="7" t="str">
        <f>IF($AN66="","",IF(参加申込書!$K$8="","",参加申込書!$K$8))</f>
        <v/>
      </c>
      <c r="L66" s="7" t="str">
        <f>IF($AN66="","",IF(参加申込書!$K$9="","",参加申込書!$K$9))</f>
        <v/>
      </c>
      <c r="M66" s="7"/>
      <c r="N66" s="7"/>
      <c r="O66" s="7"/>
      <c r="P66" s="7"/>
      <c r="Q66" s="7"/>
      <c r="R66" s="7"/>
      <c r="S66" s="7"/>
      <c r="T66" s="7"/>
      <c r="U66" s="7"/>
      <c r="V66" s="7"/>
      <c r="W66" s="7"/>
      <c r="X66" s="7"/>
      <c r="Y66" s="7"/>
      <c r="Z66" s="7"/>
      <c r="AA66" s="7"/>
      <c r="AB66" s="7"/>
      <c r="AC66" s="7"/>
      <c r="AD66" s="7" t="str">
        <f>IF($AN66="","",IF(CONCATENATE(参加申込書!$K$10,参加申込書!$K$11)="","",CONCATENATE(参加申込書!$K$10,参加申込書!$K$11)))</f>
        <v/>
      </c>
      <c r="AE66" s="7"/>
      <c r="AF66" s="7"/>
      <c r="AG66" s="7"/>
      <c r="AH66" s="7"/>
      <c r="AI66" s="7"/>
      <c r="AJ66" s="7" t="str">
        <f t="shared" si="3"/>
        <v/>
      </c>
      <c r="AK66" s="7" t="str">
        <f>IF($AN66="","",LEFT(参加申込書!$J78,5))</f>
        <v/>
      </c>
      <c r="AL66" s="7" t="str">
        <f>IF($AN66="","",MID(参加申込書!$J78,7,3))</f>
        <v/>
      </c>
      <c r="AM66" s="7" t="str">
        <f>IF($AN66="","",RIGHT(参加申込書!$J78,1))</f>
        <v/>
      </c>
      <c r="AN66" s="8" t="str">
        <f>IF(参加申込書!$L78=0,"",参加申込書!$L78)</f>
        <v/>
      </c>
      <c r="AO66" s="12" t="str">
        <f>IF(参加申込書!$N78=0,"",参加申込書!$N78)</f>
        <v/>
      </c>
      <c r="AP66" s="8" t="str">
        <f>IF(参加申込書!$M78=0,"",参加申込書!$M78)</f>
        <v/>
      </c>
      <c r="AQ66" s="8" t="str">
        <f>IF(参加申込書!$O78="","",参加申込書!$O78)</f>
        <v/>
      </c>
      <c r="AR66" s="8" t="str">
        <f>IF(参加申込書!$P78="","",参加申込書!$P78)</f>
        <v/>
      </c>
      <c r="AS66" s="8" t="str">
        <f>IF(参加申込書!$Q78=0,"",参加申込書!$Q78)</f>
        <v/>
      </c>
      <c r="AT66" s="8" t="str">
        <f>IF(参加申込書!$R78=0,"",参加申込書!$R78)</f>
        <v/>
      </c>
      <c r="AU66" s="8"/>
      <c r="AV66" s="8"/>
      <c r="AW66" s="8" t="str">
        <f>IF(参加申込書!$U78=0,"",参加申込書!$U78)</f>
        <v/>
      </c>
      <c r="AX66" s="8" t="str">
        <f>IF($AN66="","",IF(参加申込書!$S78=0,0,参加申込書!$S78))</f>
        <v/>
      </c>
      <c r="AY66" s="8" t="str">
        <f>IF(参加申込書!$T78="","",IF(参加申込書!$T78="男",1,2))</f>
        <v/>
      </c>
      <c r="AZ66" s="7"/>
      <c r="BA66" s="7"/>
      <c r="BB66" s="8"/>
      <c r="BC66" s="9" t="str">
        <f t="shared" ref="BC66:BC101" ca="1" si="5">IF($AN66="","",NOW())</f>
        <v/>
      </c>
    </row>
    <row r="67" spans="1:55" x14ac:dyDescent="0.15">
      <c r="A67" s="5" t="str">
        <f t="shared" ca="1" si="4"/>
        <v/>
      </c>
      <c r="B67" s="6"/>
      <c r="C67" s="7" t="str">
        <f>IF($AN67="","",参加申込書!$K$5)</f>
        <v/>
      </c>
      <c r="D67" s="7" t="str">
        <f>IF($AN67="","",'参加申込書(直接入力用)'!$G$4)</f>
        <v/>
      </c>
      <c r="E67" s="7" t="str">
        <f>IF($AN67="","",'参加申込書(直接入力用)'!$I$9)</f>
        <v/>
      </c>
      <c r="F67" s="7" t="str">
        <f>IF($AN67="","",'参加申込書(直接入力用)'!$K$9)</f>
        <v/>
      </c>
      <c r="G67" s="7" t="str">
        <f>IF($AN67="","",IF(参加申込書!$Q$5="","",参加申込書!$Q$5))</f>
        <v/>
      </c>
      <c r="H67" s="7" t="str">
        <f>IF($AN67="","",IF(参加申込書!$Q$7="","",参加申込書!$Q$7))</f>
        <v/>
      </c>
      <c r="I67" s="7" t="str">
        <f>IF($AN67="","",IF(参加申込書!$Q$6="","",参加申込書!$Q$6))</f>
        <v/>
      </c>
      <c r="J67" s="7" t="str">
        <f>IF($AN67="","",IF(参加申込書!$Q$8="","",参加申込書!$Q$8))</f>
        <v/>
      </c>
      <c r="K67" s="7" t="str">
        <f>IF($AN67="","",IF(参加申込書!$K$8="","",参加申込書!$K$8))</f>
        <v/>
      </c>
      <c r="L67" s="7" t="str">
        <f>IF($AN67="","",IF(参加申込書!$K$9="","",参加申込書!$K$9))</f>
        <v/>
      </c>
      <c r="M67" s="7"/>
      <c r="N67" s="7"/>
      <c r="O67" s="7"/>
      <c r="P67" s="7"/>
      <c r="Q67" s="7"/>
      <c r="R67" s="7"/>
      <c r="S67" s="7"/>
      <c r="T67" s="7"/>
      <c r="U67" s="7"/>
      <c r="V67" s="7"/>
      <c r="W67" s="7"/>
      <c r="X67" s="7"/>
      <c r="Y67" s="7"/>
      <c r="Z67" s="7"/>
      <c r="AA67" s="7"/>
      <c r="AB67" s="7"/>
      <c r="AC67" s="7"/>
      <c r="AD67" s="7" t="str">
        <f>IF($AN67="","",IF(CONCATENATE(参加申込書!$K$10,参加申込書!$K$11)="","",CONCATENATE(参加申込書!$K$10,参加申込書!$K$11)))</f>
        <v/>
      </c>
      <c r="AE67" s="7"/>
      <c r="AF67" s="7"/>
      <c r="AG67" s="7"/>
      <c r="AH67" s="7"/>
      <c r="AI67" s="7"/>
      <c r="AJ67" s="7" t="str">
        <f t="shared" si="3"/>
        <v/>
      </c>
      <c r="AK67" s="7" t="str">
        <f>IF($AN67="","",LEFT(参加申込書!$J79,5))</f>
        <v/>
      </c>
      <c r="AL67" s="7" t="str">
        <f>IF($AN67="","",MID(参加申込書!$J79,7,3))</f>
        <v/>
      </c>
      <c r="AM67" s="7" t="str">
        <f>IF($AN67="","",RIGHT(参加申込書!$J79,1))</f>
        <v/>
      </c>
      <c r="AN67" s="8" t="str">
        <f>IF(参加申込書!$L79=0,"",参加申込書!$L79)</f>
        <v/>
      </c>
      <c r="AO67" s="12" t="str">
        <f>IF(参加申込書!$N79=0,"",参加申込書!$N79)</f>
        <v/>
      </c>
      <c r="AP67" s="8" t="str">
        <f>IF(参加申込書!$M79=0,"",参加申込書!$M79)</f>
        <v/>
      </c>
      <c r="AQ67" s="8" t="str">
        <f>IF(参加申込書!$O79="","",参加申込書!$O79)</f>
        <v/>
      </c>
      <c r="AR67" s="8" t="str">
        <f>IF(参加申込書!$P79="","",参加申込書!$P79)</f>
        <v/>
      </c>
      <c r="AS67" s="8" t="str">
        <f>IF(参加申込書!$Q79=0,"",参加申込書!$Q79)</f>
        <v/>
      </c>
      <c r="AT67" s="8" t="str">
        <f>IF(参加申込書!$R79=0,"",参加申込書!$R79)</f>
        <v/>
      </c>
      <c r="AU67" s="8"/>
      <c r="AV67" s="8"/>
      <c r="AW67" s="8" t="str">
        <f>IF(参加申込書!$U79=0,"",参加申込書!$U79)</f>
        <v/>
      </c>
      <c r="AX67" s="8" t="str">
        <f>IF($AN67="","",IF(参加申込書!$S79=0,0,参加申込書!$S79))</f>
        <v/>
      </c>
      <c r="AY67" s="8" t="str">
        <f>IF(参加申込書!$T79="","",IF(参加申込書!$T79="男",1,2))</f>
        <v/>
      </c>
      <c r="AZ67" s="7"/>
      <c r="BA67" s="7"/>
      <c r="BB67" s="8"/>
      <c r="BC67" s="9" t="str">
        <f t="shared" ca="1" si="5"/>
        <v/>
      </c>
    </row>
    <row r="68" spans="1:55" x14ac:dyDescent="0.15">
      <c r="A68" s="5" t="str">
        <f t="shared" ca="1" si="4"/>
        <v/>
      </c>
      <c r="B68" s="6"/>
      <c r="C68" s="7" t="str">
        <f>IF($AN68="","",参加申込書!$K$5)</f>
        <v/>
      </c>
      <c r="D68" s="7" t="str">
        <f>IF($AN68="","",'参加申込書(直接入力用)'!$G$4)</f>
        <v/>
      </c>
      <c r="E68" s="7" t="str">
        <f>IF($AN68="","",'参加申込書(直接入力用)'!$I$9)</f>
        <v/>
      </c>
      <c r="F68" s="7" t="str">
        <f>IF($AN68="","",'参加申込書(直接入力用)'!$K$9)</f>
        <v/>
      </c>
      <c r="G68" s="7" t="str">
        <f>IF($AN68="","",IF(参加申込書!$Q$5="","",参加申込書!$Q$5))</f>
        <v/>
      </c>
      <c r="H68" s="7" t="str">
        <f>IF($AN68="","",IF(参加申込書!$Q$7="","",参加申込書!$Q$7))</f>
        <v/>
      </c>
      <c r="I68" s="7" t="str">
        <f>IF($AN68="","",IF(参加申込書!$Q$6="","",参加申込書!$Q$6))</f>
        <v/>
      </c>
      <c r="J68" s="7" t="str">
        <f>IF($AN68="","",IF(参加申込書!$Q$8="","",参加申込書!$Q$8))</f>
        <v/>
      </c>
      <c r="K68" s="7" t="str">
        <f>IF($AN68="","",IF(参加申込書!$K$8="","",参加申込書!$K$8))</f>
        <v/>
      </c>
      <c r="L68" s="7" t="str">
        <f>IF($AN68="","",IF(参加申込書!$K$9="","",参加申込書!$K$9))</f>
        <v/>
      </c>
      <c r="M68" s="7"/>
      <c r="N68" s="7"/>
      <c r="O68" s="7"/>
      <c r="P68" s="7"/>
      <c r="Q68" s="7"/>
      <c r="R68" s="7"/>
      <c r="S68" s="7"/>
      <c r="T68" s="7"/>
      <c r="U68" s="7"/>
      <c r="V68" s="7"/>
      <c r="W68" s="7"/>
      <c r="X68" s="7"/>
      <c r="Y68" s="7"/>
      <c r="Z68" s="7"/>
      <c r="AA68" s="7"/>
      <c r="AB68" s="7"/>
      <c r="AC68" s="7"/>
      <c r="AD68" s="7" t="str">
        <f>IF($AN68="","",IF(CONCATENATE(参加申込書!$K$10,参加申込書!$K$11)="","",CONCATENATE(参加申込書!$K$10,参加申込書!$K$11)))</f>
        <v/>
      </c>
      <c r="AE68" s="7"/>
      <c r="AF68" s="7"/>
      <c r="AG68" s="7"/>
      <c r="AH68" s="7"/>
      <c r="AI68" s="7"/>
      <c r="AJ68" s="7" t="str">
        <f t="shared" si="3"/>
        <v/>
      </c>
      <c r="AK68" s="7" t="str">
        <f>IF($AN68="","",LEFT(参加申込書!$J80,5))</f>
        <v/>
      </c>
      <c r="AL68" s="7" t="str">
        <f>IF($AN68="","",MID(参加申込書!$J80,7,3))</f>
        <v/>
      </c>
      <c r="AM68" s="7" t="str">
        <f>IF($AN68="","",RIGHT(参加申込書!$J80,1))</f>
        <v/>
      </c>
      <c r="AN68" s="8" t="str">
        <f>IF(参加申込書!$L80=0,"",参加申込書!$L80)</f>
        <v/>
      </c>
      <c r="AO68" s="12" t="str">
        <f>IF(参加申込書!$N80=0,"",参加申込書!$N80)</f>
        <v/>
      </c>
      <c r="AP68" s="8" t="str">
        <f>IF(参加申込書!$M80=0,"",参加申込書!$M80)</f>
        <v/>
      </c>
      <c r="AQ68" s="8" t="str">
        <f>IF(参加申込書!$O80="","",参加申込書!$O80)</f>
        <v/>
      </c>
      <c r="AR68" s="8" t="str">
        <f>IF(参加申込書!$P80="","",参加申込書!$P80)</f>
        <v/>
      </c>
      <c r="AS68" s="8" t="str">
        <f>IF(参加申込書!$Q80=0,"",参加申込書!$Q80)</f>
        <v/>
      </c>
      <c r="AT68" s="8" t="str">
        <f>IF(参加申込書!$R80=0,"",参加申込書!$R80)</f>
        <v/>
      </c>
      <c r="AU68" s="8"/>
      <c r="AV68" s="8"/>
      <c r="AW68" s="8" t="str">
        <f>IF(参加申込書!$U80=0,"",参加申込書!$U80)</f>
        <v/>
      </c>
      <c r="AX68" s="8" t="str">
        <f>IF($AN68="","",IF(参加申込書!$S80=0,0,参加申込書!$S80))</f>
        <v/>
      </c>
      <c r="AY68" s="8" t="str">
        <f>IF(参加申込書!$T80="","",IF(参加申込書!$T80="男",1,2))</f>
        <v/>
      </c>
      <c r="AZ68" s="7"/>
      <c r="BA68" s="7"/>
      <c r="BB68" s="8"/>
      <c r="BC68" s="9" t="str">
        <f t="shared" ca="1" si="5"/>
        <v/>
      </c>
    </row>
    <row r="69" spans="1:55" x14ac:dyDescent="0.15">
      <c r="A69" s="5" t="str">
        <f t="shared" ca="1" si="4"/>
        <v/>
      </c>
      <c r="B69" s="6"/>
      <c r="C69" s="7" t="str">
        <f>IF($AN69="","",参加申込書!$K$5)</f>
        <v/>
      </c>
      <c r="D69" s="7" t="str">
        <f>IF($AN69="","",'参加申込書(直接入力用)'!$G$4)</f>
        <v/>
      </c>
      <c r="E69" s="7" t="str">
        <f>IF($AN69="","",'参加申込書(直接入力用)'!$I$9)</f>
        <v/>
      </c>
      <c r="F69" s="7" t="str">
        <f>IF($AN69="","",'参加申込書(直接入力用)'!$K$9)</f>
        <v/>
      </c>
      <c r="G69" s="7" t="str">
        <f>IF($AN69="","",IF(参加申込書!$Q$5="","",参加申込書!$Q$5))</f>
        <v/>
      </c>
      <c r="H69" s="7" t="str">
        <f>IF($AN69="","",IF(参加申込書!$Q$7="","",参加申込書!$Q$7))</f>
        <v/>
      </c>
      <c r="I69" s="7" t="str">
        <f>IF($AN69="","",IF(参加申込書!$Q$6="","",参加申込書!$Q$6))</f>
        <v/>
      </c>
      <c r="J69" s="7" t="str">
        <f>IF($AN69="","",IF(参加申込書!$Q$8="","",参加申込書!$Q$8))</f>
        <v/>
      </c>
      <c r="K69" s="7" t="str">
        <f>IF($AN69="","",IF(参加申込書!$K$8="","",参加申込書!$K$8))</f>
        <v/>
      </c>
      <c r="L69" s="7" t="str">
        <f>IF($AN69="","",IF(参加申込書!$K$9="","",参加申込書!$K$9))</f>
        <v/>
      </c>
      <c r="M69" s="7"/>
      <c r="N69" s="7"/>
      <c r="O69" s="7"/>
      <c r="P69" s="7"/>
      <c r="Q69" s="7"/>
      <c r="R69" s="7"/>
      <c r="S69" s="7"/>
      <c r="T69" s="7"/>
      <c r="U69" s="7"/>
      <c r="V69" s="7"/>
      <c r="W69" s="7"/>
      <c r="X69" s="7"/>
      <c r="Y69" s="7"/>
      <c r="Z69" s="7"/>
      <c r="AA69" s="7"/>
      <c r="AB69" s="7"/>
      <c r="AC69" s="7"/>
      <c r="AD69" s="7" t="str">
        <f>IF($AN69="","",IF(CONCATENATE(参加申込書!$K$10,参加申込書!$K$11)="","",CONCATENATE(参加申込書!$K$10,参加申込書!$K$11)))</f>
        <v/>
      </c>
      <c r="AE69" s="7"/>
      <c r="AF69" s="7"/>
      <c r="AG69" s="7"/>
      <c r="AH69" s="7"/>
      <c r="AI69" s="7"/>
      <c r="AJ69" s="7" t="str">
        <f t="shared" si="3"/>
        <v/>
      </c>
      <c r="AK69" s="7" t="str">
        <f>IF($AN69="","",LEFT(参加申込書!$J81,5))</f>
        <v/>
      </c>
      <c r="AL69" s="7" t="str">
        <f>IF($AN69="","",MID(参加申込書!$J81,7,3))</f>
        <v/>
      </c>
      <c r="AM69" s="7" t="str">
        <f>IF($AN69="","",RIGHT(参加申込書!$J81,1))</f>
        <v/>
      </c>
      <c r="AN69" s="8" t="str">
        <f>IF(参加申込書!$L81=0,"",参加申込書!$L81)</f>
        <v/>
      </c>
      <c r="AO69" s="12" t="str">
        <f>IF(参加申込書!$N81=0,"",参加申込書!$N81)</f>
        <v/>
      </c>
      <c r="AP69" s="8" t="str">
        <f>IF(参加申込書!$M81=0,"",参加申込書!$M81)</f>
        <v/>
      </c>
      <c r="AQ69" s="8" t="str">
        <f>IF(参加申込書!$O81="","",参加申込書!$O81)</f>
        <v/>
      </c>
      <c r="AR69" s="8" t="str">
        <f>IF(参加申込書!$P81="","",参加申込書!$P81)</f>
        <v/>
      </c>
      <c r="AS69" s="8" t="str">
        <f>IF(参加申込書!$Q81=0,"",参加申込書!$Q81)</f>
        <v/>
      </c>
      <c r="AT69" s="8" t="str">
        <f>IF(参加申込書!$R81=0,"",参加申込書!$R81)</f>
        <v/>
      </c>
      <c r="AU69" s="8"/>
      <c r="AV69" s="8"/>
      <c r="AW69" s="8" t="str">
        <f>IF(参加申込書!$U81=0,"",参加申込書!$U81)</f>
        <v/>
      </c>
      <c r="AX69" s="8" t="str">
        <f>IF($AN69="","",IF(参加申込書!$S81=0,0,参加申込書!$S81))</f>
        <v/>
      </c>
      <c r="AY69" s="8" t="str">
        <f>IF(参加申込書!$T81="","",IF(参加申込書!$T81="男",1,2))</f>
        <v/>
      </c>
      <c r="AZ69" s="7"/>
      <c r="BA69" s="7"/>
      <c r="BB69" s="8"/>
      <c r="BC69" s="9" t="str">
        <f t="shared" ca="1" si="5"/>
        <v/>
      </c>
    </row>
    <row r="70" spans="1:55" x14ac:dyDescent="0.15">
      <c r="A70" s="5" t="str">
        <f t="shared" ca="1" si="4"/>
        <v/>
      </c>
      <c r="B70" s="6"/>
      <c r="C70" s="7" t="str">
        <f>IF($AN70="","",参加申込書!$K$5)</f>
        <v/>
      </c>
      <c r="D70" s="7" t="str">
        <f>IF($AN70="","",'参加申込書(直接入力用)'!$G$4)</f>
        <v/>
      </c>
      <c r="E70" s="7" t="str">
        <f>IF($AN70="","",'参加申込書(直接入力用)'!$I$9)</f>
        <v/>
      </c>
      <c r="F70" s="7" t="str">
        <f>IF($AN70="","",'参加申込書(直接入力用)'!$K$9)</f>
        <v/>
      </c>
      <c r="G70" s="7" t="str">
        <f>IF($AN70="","",IF(参加申込書!$Q$5="","",参加申込書!$Q$5))</f>
        <v/>
      </c>
      <c r="H70" s="7" t="str">
        <f>IF($AN70="","",IF(参加申込書!$Q$7="","",参加申込書!$Q$7))</f>
        <v/>
      </c>
      <c r="I70" s="7" t="str">
        <f>IF($AN70="","",IF(参加申込書!$Q$6="","",参加申込書!$Q$6))</f>
        <v/>
      </c>
      <c r="J70" s="7" t="str">
        <f>IF($AN70="","",IF(参加申込書!$Q$8="","",参加申込書!$Q$8))</f>
        <v/>
      </c>
      <c r="K70" s="7" t="str">
        <f>IF($AN70="","",IF(参加申込書!$K$8="","",参加申込書!$K$8))</f>
        <v/>
      </c>
      <c r="L70" s="7" t="str">
        <f>IF($AN70="","",IF(参加申込書!$K$9="","",参加申込書!$K$9))</f>
        <v/>
      </c>
      <c r="M70" s="7"/>
      <c r="N70" s="7"/>
      <c r="O70" s="7"/>
      <c r="P70" s="7"/>
      <c r="Q70" s="7"/>
      <c r="R70" s="7"/>
      <c r="S70" s="7"/>
      <c r="T70" s="7"/>
      <c r="U70" s="7"/>
      <c r="V70" s="7"/>
      <c r="W70" s="7"/>
      <c r="X70" s="7"/>
      <c r="Y70" s="7"/>
      <c r="Z70" s="7"/>
      <c r="AA70" s="7"/>
      <c r="AB70" s="7"/>
      <c r="AC70" s="7"/>
      <c r="AD70" s="7" t="str">
        <f>IF($AN70="","",IF(CONCATENATE(参加申込書!$K$10,参加申込書!$K$11)="","",CONCATENATE(参加申込書!$K$10,参加申込書!$K$11)))</f>
        <v/>
      </c>
      <c r="AE70" s="7"/>
      <c r="AF70" s="7"/>
      <c r="AG70" s="7"/>
      <c r="AH70" s="7"/>
      <c r="AI70" s="7"/>
      <c r="AJ70" s="7" t="str">
        <f t="shared" si="3"/>
        <v/>
      </c>
      <c r="AK70" s="7" t="str">
        <f>IF($AN70="","",LEFT(参加申込書!$J82,5))</f>
        <v/>
      </c>
      <c r="AL70" s="7" t="str">
        <f>IF($AN70="","",MID(参加申込書!$J82,7,3))</f>
        <v/>
      </c>
      <c r="AM70" s="7" t="str">
        <f>IF($AN70="","",RIGHT(参加申込書!$J82,1))</f>
        <v/>
      </c>
      <c r="AN70" s="8" t="str">
        <f>IF(参加申込書!$L82=0,"",参加申込書!$L82)</f>
        <v/>
      </c>
      <c r="AO70" s="12" t="str">
        <f>IF(参加申込書!$N82=0,"",参加申込書!$N82)</f>
        <v/>
      </c>
      <c r="AP70" s="8" t="str">
        <f>IF(参加申込書!$M82=0,"",参加申込書!$M82)</f>
        <v/>
      </c>
      <c r="AQ70" s="8" t="str">
        <f>IF(参加申込書!$O82="","",参加申込書!$O82)</f>
        <v/>
      </c>
      <c r="AR70" s="8" t="str">
        <f>IF(参加申込書!$P82="","",参加申込書!$P82)</f>
        <v/>
      </c>
      <c r="AS70" s="8" t="str">
        <f>IF(参加申込書!$Q82=0,"",参加申込書!$Q82)</f>
        <v/>
      </c>
      <c r="AT70" s="8" t="str">
        <f>IF(参加申込書!$R82=0,"",参加申込書!$R82)</f>
        <v/>
      </c>
      <c r="AU70" s="8"/>
      <c r="AV70" s="8"/>
      <c r="AW70" s="8" t="str">
        <f>IF(参加申込書!$U82=0,"",参加申込書!$U82)</f>
        <v/>
      </c>
      <c r="AX70" s="8" t="str">
        <f>IF($AN70="","",IF(参加申込書!$S82=0,0,参加申込書!$S82))</f>
        <v/>
      </c>
      <c r="AY70" s="8" t="str">
        <f>IF(参加申込書!$T82="","",IF(参加申込書!$T82="男",1,2))</f>
        <v/>
      </c>
      <c r="AZ70" s="7"/>
      <c r="BA70" s="7"/>
      <c r="BB70" s="8"/>
      <c r="BC70" s="9" t="str">
        <f t="shared" ca="1" si="5"/>
        <v/>
      </c>
    </row>
    <row r="71" spans="1:55" x14ac:dyDescent="0.15">
      <c r="A71" s="5" t="str">
        <f t="shared" ca="1" si="4"/>
        <v/>
      </c>
      <c r="B71" s="6"/>
      <c r="C71" s="7" t="str">
        <f>IF($AN71="","",参加申込書!$K$5)</f>
        <v/>
      </c>
      <c r="D71" s="7" t="str">
        <f>IF($AN71="","",'参加申込書(直接入力用)'!$G$4)</f>
        <v/>
      </c>
      <c r="E71" s="7" t="str">
        <f>IF($AN71="","",'参加申込書(直接入力用)'!$I$9)</f>
        <v/>
      </c>
      <c r="F71" s="7" t="str">
        <f>IF($AN71="","",'参加申込書(直接入力用)'!$K$9)</f>
        <v/>
      </c>
      <c r="G71" s="7" t="str">
        <f>IF($AN71="","",IF(参加申込書!$Q$5="","",参加申込書!$Q$5))</f>
        <v/>
      </c>
      <c r="H71" s="7" t="str">
        <f>IF($AN71="","",IF(参加申込書!$Q$7="","",参加申込書!$Q$7))</f>
        <v/>
      </c>
      <c r="I71" s="7" t="str">
        <f>IF($AN71="","",IF(参加申込書!$Q$6="","",参加申込書!$Q$6))</f>
        <v/>
      </c>
      <c r="J71" s="7" t="str">
        <f>IF($AN71="","",IF(参加申込書!$Q$8="","",参加申込書!$Q$8))</f>
        <v/>
      </c>
      <c r="K71" s="7" t="str">
        <f>IF($AN71="","",IF(参加申込書!$K$8="","",参加申込書!$K$8))</f>
        <v/>
      </c>
      <c r="L71" s="7" t="str">
        <f>IF($AN71="","",IF(参加申込書!$K$9="","",参加申込書!$K$9))</f>
        <v/>
      </c>
      <c r="M71" s="7"/>
      <c r="N71" s="7"/>
      <c r="O71" s="7"/>
      <c r="P71" s="7"/>
      <c r="Q71" s="7"/>
      <c r="R71" s="7"/>
      <c r="S71" s="7"/>
      <c r="T71" s="7"/>
      <c r="U71" s="7"/>
      <c r="V71" s="7"/>
      <c r="W71" s="7"/>
      <c r="X71" s="7"/>
      <c r="Y71" s="7"/>
      <c r="Z71" s="7"/>
      <c r="AA71" s="7"/>
      <c r="AB71" s="7"/>
      <c r="AC71" s="7"/>
      <c r="AD71" s="7" t="str">
        <f>IF($AN71="","",IF(CONCATENATE(参加申込書!$K$10,参加申込書!$K$11)="","",CONCATENATE(参加申込書!$K$10,参加申込書!$K$11)))</f>
        <v/>
      </c>
      <c r="AE71" s="7"/>
      <c r="AF71" s="7"/>
      <c r="AG71" s="7"/>
      <c r="AH71" s="7"/>
      <c r="AI71" s="7"/>
      <c r="AJ71" s="7" t="str">
        <f t="shared" si="3"/>
        <v/>
      </c>
      <c r="AK71" s="7" t="str">
        <f>IF($AN71="","",LEFT(参加申込書!$J83,5))</f>
        <v/>
      </c>
      <c r="AL71" s="7" t="str">
        <f>IF($AN71="","",MID(参加申込書!$J83,7,3))</f>
        <v/>
      </c>
      <c r="AM71" s="7" t="str">
        <f>IF($AN71="","",RIGHT(参加申込書!$J83,1))</f>
        <v/>
      </c>
      <c r="AN71" s="8" t="str">
        <f>IF(参加申込書!$L83=0,"",参加申込書!$L83)</f>
        <v/>
      </c>
      <c r="AO71" s="12" t="str">
        <f>IF(参加申込書!$N83=0,"",参加申込書!$N83)</f>
        <v/>
      </c>
      <c r="AP71" s="8" t="str">
        <f>IF(参加申込書!$M83=0,"",参加申込書!$M83)</f>
        <v/>
      </c>
      <c r="AQ71" s="8" t="str">
        <f>IF(参加申込書!$O83="","",参加申込書!$O83)</f>
        <v/>
      </c>
      <c r="AR71" s="8" t="str">
        <f>IF(参加申込書!$P83="","",参加申込書!$P83)</f>
        <v/>
      </c>
      <c r="AS71" s="8" t="str">
        <f>IF(参加申込書!$Q83=0,"",参加申込書!$Q83)</f>
        <v/>
      </c>
      <c r="AT71" s="8" t="str">
        <f>IF(参加申込書!$R83=0,"",参加申込書!$R83)</f>
        <v/>
      </c>
      <c r="AU71" s="8"/>
      <c r="AV71" s="8"/>
      <c r="AW71" s="8" t="str">
        <f>IF(参加申込書!$U83=0,"",参加申込書!$U83)</f>
        <v/>
      </c>
      <c r="AX71" s="8" t="str">
        <f>IF($AN71="","",IF(参加申込書!$S83=0,0,参加申込書!$S83))</f>
        <v/>
      </c>
      <c r="AY71" s="8" t="str">
        <f>IF(参加申込書!$T83="","",IF(参加申込書!$T83="男",1,2))</f>
        <v/>
      </c>
      <c r="AZ71" s="7"/>
      <c r="BA71" s="7"/>
      <c r="BB71" s="8"/>
      <c r="BC71" s="9" t="str">
        <f t="shared" ca="1" si="5"/>
        <v/>
      </c>
    </row>
    <row r="72" spans="1:55" x14ac:dyDescent="0.15">
      <c r="A72" s="5" t="str">
        <f t="shared" ca="1" si="4"/>
        <v/>
      </c>
      <c r="B72" s="6"/>
      <c r="C72" s="7" t="str">
        <f>IF($AN72="","",参加申込書!$K$5)</f>
        <v/>
      </c>
      <c r="D72" s="7" t="str">
        <f>IF($AN72="","",'参加申込書(直接入力用)'!$G$4)</f>
        <v/>
      </c>
      <c r="E72" s="7" t="str">
        <f>IF($AN72="","",'参加申込書(直接入力用)'!$I$9)</f>
        <v/>
      </c>
      <c r="F72" s="7" t="str">
        <f>IF($AN72="","",'参加申込書(直接入力用)'!$K$9)</f>
        <v/>
      </c>
      <c r="G72" s="7" t="str">
        <f>IF($AN72="","",IF(参加申込書!$Q$5="","",参加申込書!$Q$5))</f>
        <v/>
      </c>
      <c r="H72" s="7" t="str">
        <f>IF($AN72="","",IF(参加申込書!$Q$7="","",参加申込書!$Q$7))</f>
        <v/>
      </c>
      <c r="I72" s="7" t="str">
        <f>IF($AN72="","",IF(参加申込書!$Q$6="","",参加申込書!$Q$6))</f>
        <v/>
      </c>
      <c r="J72" s="7" t="str">
        <f>IF($AN72="","",IF(参加申込書!$Q$8="","",参加申込書!$Q$8))</f>
        <v/>
      </c>
      <c r="K72" s="7" t="str">
        <f>IF($AN72="","",IF(参加申込書!$K$8="","",参加申込書!$K$8))</f>
        <v/>
      </c>
      <c r="L72" s="7" t="str">
        <f>IF($AN72="","",IF(参加申込書!$K$9="","",参加申込書!$K$9))</f>
        <v/>
      </c>
      <c r="M72" s="7"/>
      <c r="N72" s="7"/>
      <c r="O72" s="7"/>
      <c r="P72" s="7"/>
      <c r="Q72" s="7"/>
      <c r="R72" s="7"/>
      <c r="S72" s="7"/>
      <c r="T72" s="7"/>
      <c r="U72" s="7"/>
      <c r="V72" s="7"/>
      <c r="W72" s="7"/>
      <c r="X72" s="7"/>
      <c r="Y72" s="7"/>
      <c r="Z72" s="7"/>
      <c r="AA72" s="7"/>
      <c r="AB72" s="7"/>
      <c r="AC72" s="7"/>
      <c r="AD72" s="7" t="str">
        <f>IF($AN72="","",IF(CONCATENATE(参加申込書!$K$10,参加申込書!$K$11)="","",CONCATENATE(参加申込書!$K$10,参加申込書!$K$11)))</f>
        <v/>
      </c>
      <c r="AE72" s="7"/>
      <c r="AF72" s="7"/>
      <c r="AG72" s="7"/>
      <c r="AH72" s="7"/>
      <c r="AI72" s="7"/>
      <c r="AJ72" s="7" t="str">
        <f t="shared" si="3"/>
        <v/>
      </c>
      <c r="AK72" s="7" t="str">
        <f>IF($AN72="","",LEFT(参加申込書!$J84,5))</f>
        <v/>
      </c>
      <c r="AL72" s="7" t="str">
        <f>IF($AN72="","",MID(参加申込書!$J84,7,3))</f>
        <v/>
      </c>
      <c r="AM72" s="7" t="str">
        <f>IF($AN72="","",RIGHT(参加申込書!$J84,1))</f>
        <v/>
      </c>
      <c r="AN72" s="8" t="str">
        <f>IF(参加申込書!$L84=0,"",参加申込書!$L84)</f>
        <v/>
      </c>
      <c r="AO72" s="12" t="str">
        <f>IF(参加申込書!$N84=0,"",参加申込書!$N84)</f>
        <v/>
      </c>
      <c r="AP72" s="8" t="str">
        <f>IF(参加申込書!$M84=0,"",参加申込書!$M84)</f>
        <v/>
      </c>
      <c r="AQ72" s="8" t="str">
        <f>IF(参加申込書!$O84="","",参加申込書!$O84)</f>
        <v/>
      </c>
      <c r="AR72" s="8" t="str">
        <f>IF(参加申込書!$P84="","",参加申込書!$P84)</f>
        <v/>
      </c>
      <c r="AS72" s="8" t="str">
        <f>IF(参加申込書!$Q84=0,"",参加申込書!$Q84)</f>
        <v/>
      </c>
      <c r="AT72" s="8" t="str">
        <f>IF(参加申込書!$R84=0,"",参加申込書!$R84)</f>
        <v/>
      </c>
      <c r="AU72" s="8"/>
      <c r="AV72" s="8"/>
      <c r="AW72" s="8" t="str">
        <f>IF(参加申込書!$U84=0,"",参加申込書!$U84)</f>
        <v/>
      </c>
      <c r="AX72" s="8" t="str">
        <f>IF($AN72="","",IF(参加申込書!$S84=0,0,参加申込書!$S84))</f>
        <v/>
      </c>
      <c r="AY72" s="8" t="str">
        <f>IF(参加申込書!$T84="","",IF(参加申込書!$T84="男",1,2))</f>
        <v/>
      </c>
      <c r="AZ72" s="7"/>
      <c r="BA72" s="7"/>
      <c r="BB72" s="8"/>
      <c r="BC72" s="9" t="str">
        <f t="shared" ca="1" si="5"/>
        <v/>
      </c>
    </row>
    <row r="73" spans="1:55" x14ac:dyDescent="0.15">
      <c r="A73" s="5" t="str">
        <f t="shared" ca="1" si="4"/>
        <v/>
      </c>
      <c r="B73" s="6"/>
      <c r="C73" s="7" t="str">
        <f>IF($AN73="","",参加申込書!$K$5)</f>
        <v/>
      </c>
      <c r="D73" s="7" t="str">
        <f>IF($AN73="","",'参加申込書(直接入力用)'!$G$4)</f>
        <v/>
      </c>
      <c r="E73" s="7" t="str">
        <f>IF($AN73="","",'参加申込書(直接入力用)'!$I$9)</f>
        <v/>
      </c>
      <c r="F73" s="7" t="str">
        <f>IF($AN73="","",'参加申込書(直接入力用)'!$K$9)</f>
        <v/>
      </c>
      <c r="G73" s="7" t="str">
        <f>IF($AN73="","",IF(参加申込書!$Q$5="","",参加申込書!$Q$5))</f>
        <v/>
      </c>
      <c r="H73" s="7" t="str">
        <f>IF($AN73="","",IF(参加申込書!$Q$7="","",参加申込書!$Q$7))</f>
        <v/>
      </c>
      <c r="I73" s="7" t="str">
        <f>IF($AN73="","",IF(参加申込書!$Q$6="","",参加申込書!$Q$6))</f>
        <v/>
      </c>
      <c r="J73" s="7" t="str">
        <f>IF($AN73="","",IF(参加申込書!$Q$8="","",参加申込書!$Q$8))</f>
        <v/>
      </c>
      <c r="K73" s="7" t="str">
        <f>IF($AN73="","",IF(参加申込書!$K$8="","",参加申込書!$K$8))</f>
        <v/>
      </c>
      <c r="L73" s="7" t="str">
        <f>IF($AN73="","",IF(参加申込書!$K$9="","",参加申込書!$K$9))</f>
        <v/>
      </c>
      <c r="M73" s="7"/>
      <c r="N73" s="7"/>
      <c r="O73" s="7"/>
      <c r="P73" s="7"/>
      <c r="Q73" s="7"/>
      <c r="R73" s="7"/>
      <c r="S73" s="7"/>
      <c r="T73" s="7"/>
      <c r="U73" s="7"/>
      <c r="V73" s="7"/>
      <c r="W73" s="7"/>
      <c r="X73" s="7"/>
      <c r="Y73" s="7"/>
      <c r="Z73" s="7"/>
      <c r="AA73" s="7"/>
      <c r="AB73" s="7"/>
      <c r="AC73" s="7"/>
      <c r="AD73" s="7" t="str">
        <f>IF($AN73="","",IF(CONCATENATE(参加申込書!$K$10,参加申込書!$K$11)="","",CONCATENATE(参加申込書!$K$10,参加申込書!$K$11)))</f>
        <v/>
      </c>
      <c r="AE73" s="7"/>
      <c r="AF73" s="7"/>
      <c r="AG73" s="7"/>
      <c r="AH73" s="7"/>
      <c r="AI73" s="7"/>
      <c r="AJ73" s="7" t="str">
        <f t="shared" si="3"/>
        <v/>
      </c>
      <c r="AK73" s="7" t="str">
        <f>IF($AN73="","",LEFT(参加申込書!$J85,5))</f>
        <v/>
      </c>
      <c r="AL73" s="7" t="str">
        <f>IF($AN73="","",MID(参加申込書!$J85,7,3))</f>
        <v/>
      </c>
      <c r="AM73" s="7" t="str">
        <f>IF($AN73="","",RIGHT(参加申込書!$J85,1))</f>
        <v/>
      </c>
      <c r="AN73" s="8" t="str">
        <f>IF(参加申込書!$L85=0,"",参加申込書!$L85)</f>
        <v/>
      </c>
      <c r="AO73" s="12" t="str">
        <f>IF(参加申込書!$N85=0,"",参加申込書!$N85)</f>
        <v/>
      </c>
      <c r="AP73" s="8" t="str">
        <f>IF(参加申込書!$M85=0,"",参加申込書!$M85)</f>
        <v/>
      </c>
      <c r="AQ73" s="8" t="str">
        <f>IF(参加申込書!$O85="","",参加申込書!$O85)</f>
        <v/>
      </c>
      <c r="AR73" s="8" t="str">
        <f>IF(参加申込書!$P85="","",参加申込書!$P85)</f>
        <v/>
      </c>
      <c r="AS73" s="8" t="str">
        <f>IF(参加申込書!$Q85=0,"",参加申込書!$Q85)</f>
        <v/>
      </c>
      <c r="AT73" s="8" t="str">
        <f>IF(参加申込書!$R85=0,"",参加申込書!$R85)</f>
        <v/>
      </c>
      <c r="AU73" s="8"/>
      <c r="AV73" s="8"/>
      <c r="AW73" s="8" t="str">
        <f>IF(参加申込書!$U85=0,"",参加申込書!$U85)</f>
        <v/>
      </c>
      <c r="AX73" s="8" t="str">
        <f>IF($AN73="","",IF(参加申込書!$S85=0,0,参加申込書!$S85))</f>
        <v/>
      </c>
      <c r="AY73" s="8" t="str">
        <f>IF(参加申込書!$T85="","",IF(参加申込書!$T85="男",1,2))</f>
        <v/>
      </c>
      <c r="AZ73" s="7"/>
      <c r="BA73" s="7"/>
      <c r="BB73" s="8"/>
      <c r="BC73" s="9" t="str">
        <f t="shared" ca="1" si="5"/>
        <v/>
      </c>
    </row>
    <row r="74" spans="1:55" x14ac:dyDescent="0.15">
      <c r="A74" s="5" t="str">
        <f t="shared" ca="1" si="4"/>
        <v/>
      </c>
      <c r="B74" s="6"/>
      <c r="C74" s="7" t="str">
        <f>IF($AN74="","",参加申込書!$K$5)</f>
        <v/>
      </c>
      <c r="D74" s="7" t="str">
        <f>IF($AN74="","",'参加申込書(直接入力用)'!$G$4)</f>
        <v/>
      </c>
      <c r="E74" s="7" t="str">
        <f>IF($AN74="","",'参加申込書(直接入力用)'!$I$9)</f>
        <v/>
      </c>
      <c r="F74" s="7" t="str">
        <f>IF($AN74="","",'参加申込書(直接入力用)'!$K$9)</f>
        <v/>
      </c>
      <c r="G74" s="7" t="str">
        <f>IF($AN74="","",IF(参加申込書!$Q$5="","",参加申込書!$Q$5))</f>
        <v/>
      </c>
      <c r="H74" s="7" t="str">
        <f>IF($AN74="","",IF(参加申込書!$Q$7="","",参加申込書!$Q$7))</f>
        <v/>
      </c>
      <c r="I74" s="7" t="str">
        <f>IF($AN74="","",IF(参加申込書!$Q$6="","",参加申込書!$Q$6))</f>
        <v/>
      </c>
      <c r="J74" s="7" t="str">
        <f>IF($AN74="","",IF(参加申込書!$Q$8="","",参加申込書!$Q$8))</f>
        <v/>
      </c>
      <c r="K74" s="7" t="str">
        <f>IF($AN74="","",IF(参加申込書!$K$8="","",参加申込書!$K$8))</f>
        <v/>
      </c>
      <c r="L74" s="7" t="str">
        <f>IF($AN74="","",IF(参加申込書!$K$9="","",参加申込書!$K$9))</f>
        <v/>
      </c>
      <c r="M74" s="7"/>
      <c r="N74" s="7"/>
      <c r="O74" s="7"/>
      <c r="P74" s="7"/>
      <c r="Q74" s="7"/>
      <c r="R74" s="7"/>
      <c r="S74" s="7"/>
      <c r="T74" s="7"/>
      <c r="U74" s="7"/>
      <c r="V74" s="7"/>
      <c r="W74" s="7"/>
      <c r="X74" s="7"/>
      <c r="Y74" s="7"/>
      <c r="Z74" s="7"/>
      <c r="AA74" s="7"/>
      <c r="AB74" s="7"/>
      <c r="AC74" s="7"/>
      <c r="AD74" s="7" t="str">
        <f>IF($AN74="","",IF(CONCATENATE(参加申込書!$K$10,参加申込書!$K$11)="","",CONCATENATE(参加申込書!$K$10,参加申込書!$K$11)))</f>
        <v/>
      </c>
      <c r="AE74" s="7"/>
      <c r="AF74" s="7"/>
      <c r="AG74" s="7"/>
      <c r="AH74" s="7"/>
      <c r="AI74" s="7"/>
      <c r="AJ74" s="7" t="str">
        <f t="shared" si="3"/>
        <v/>
      </c>
      <c r="AK74" s="7" t="str">
        <f>IF($AN74="","",LEFT(参加申込書!$J86,5))</f>
        <v/>
      </c>
      <c r="AL74" s="7" t="str">
        <f>IF($AN74="","",MID(参加申込書!$J86,7,3))</f>
        <v/>
      </c>
      <c r="AM74" s="7" t="str">
        <f>IF($AN74="","",RIGHT(参加申込書!$J86,1))</f>
        <v/>
      </c>
      <c r="AN74" s="8" t="str">
        <f>IF(参加申込書!$L86=0,"",参加申込書!$L86)</f>
        <v/>
      </c>
      <c r="AO74" s="12" t="str">
        <f>IF(参加申込書!$N86=0,"",参加申込書!$N86)</f>
        <v/>
      </c>
      <c r="AP74" s="8" t="str">
        <f>IF(参加申込書!$M86=0,"",参加申込書!$M86)</f>
        <v/>
      </c>
      <c r="AQ74" s="8" t="str">
        <f>IF(参加申込書!$O86="","",参加申込書!$O86)</f>
        <v/>
      </c>
      <c r="AR74" s="8" t="str">
        <f>IF(参加申込書!$P86="","",参加申込書!$P86)</f>
        <v/>
      </c>
      <c r="AS74" s="8" t="str">
        <f>IF(参加申込書!$Q86=0,"",参加申込書!$Q86)</f>
        <v/>
      </c>
      <c r="AT74" s="8" t="str">
        <f>IF(参加申込書!$R86=0,"",参加申込書!$R86)</f>
        <v/>
      </c>
      <c r="AU74" s="8"/>
      <c r="AV74" s="8"/>
      <c r="AW74" s="8" t="str">
        <f>IF(参加申込書!$U86=0,"",参加申込書!$U86)</f>
        <v/>
      </c>
      <c r="AX74" s="8" t="str">
        <f>IF($AN74="","",IF(参加申込書!$S86=0,0,参加申込書!$S86))</f>
        <v/>
      </c>
      <c r="AY74" s="8" t="str">
        <f>IF(参加申込書!$T86="","",IF(参加申込書!$T86="男",1,2))</f>
        <v/>
      </c>
      <c r="AZ74" s="7"/>
      <c r="BA74" s="7"/>
      <c r="BB74" s="8"/>
      <c r="BC74" s="9" t="str">
        <f t="shared" ca="1" si="5"/>
        <v/>
      </c>
    </row>
    <row r="75" spans="1:55" x14ac:dyDescent="0.15">
      <c r="A75" s="5" t="str">
        <f t="shared" ca="1" si="4"/>
        <v/>
      </c>
      <c r="B75" s="6"/>
      <c r="C75" s="7" t="str">
        <f>IF($AN75="","",参加申込書!$K$5)</f>
        <v/>
      </c>
      <c r="D75" s="7" t="str">
        <f>IF($AN75="","",'参加申込書(直接入力用)'!$G$4)</f>
        <v/>
      </c>
      <c r="E75" s="7" t="str">
        <f>IF($AN75="","",'参加申込書(直接入力用)'!$I$9)</f>
        <v/>
      </c>
      <c r="F75" s="7" t="str">
        <f>IF($AN75="","",'参加申込書(直接入力用)'!$K$9)</f>
        <v/>
      </c>
      <c r="G75" s="7" t="str">
        <f>IF($AN75="","",IF(参加申込書!$Q$5="","",参加申込書!$Q$5))</f>
        <v/>
      </c>
      <c r="H75" s="7" t="str">
        <f>IF($AN75="","",IF(参加申込書!$Q$7="","",参加申込書!$Q$7))</f>
        <v/>
      </c>
      <c r="I75" s="7" t="str">
        <f>IF($AN75="","",IF(参加申込書!$Q$6="","",参加申込書!$Q$6))</f>
        <v/>
      </c>
      <c r="J75" s="7" t="str">
        <f>IF($AN75="","",IF(参加申込書!$Q$8="","",参加申込書!$Q$8))</f>
        <v/>
      </c>
      <c r="K75" s="7" t="str">
        <f>IF($AN75="","",IF(参加申込書!$K$8="","",参加申込書!$K$8))</f>
        <v/>
      </c>
      <c r="L75" s="7" t="str">
        <f>IF($AN75="","",IF(参加申込書!$K$9="","",参加申込書!$K$9))</f>
        <v/>
      </c>
      <c r="M75" s="7"/>
      <c r="N75" s="7"/>
      <c r="O75" s="7"/>
      <c r="P75" s="7"/>
      <c r="Q75" s="7"/>
      <c r="R75" s="7"/>
      <c r="S75" s="7"/>
      <c r="T75" s="7"/>
      <c r="U75" s="7"/>
      <c r="V75" s="7"/>
      <c r="W75" s="7"/>
      <c r="X75" s="7"/>
      <c r="Y75" s="7"/>
      <c r="Z75" s="7"/>
      <c r="AA75" s="7"/>
      <c r="AB75" s="7"/>
      <c r="AC75" s="7"/>
      <c r="AD75" s="7" t="str">
        <f>IF($AN75="","",IF(CONCATENATE(参加申込書!$K$10,参加申込書!$K$11)="","",CONCATENATE(参加申込書!$K$10,参加申込書!$K$11)))</f>
        <v/>
      </c>
      <c r="AE75" s="7"/>
      <c r="AF75" s="7"/>
      <c r="AG75" s="7"/>
      <c r="AH75" s="7"/>
      <c r="AI75" s="7"/>
      <c r="AJ75" s="7" t="str">
        <f t="shared" ref="AJ75:AJ101" si="6">IF($AN75="","",CONCATENATE(LEFT(AK75,1),"A"))</f>
        <v/>
      </c>
      <c r="AK75" s="7" t="str">
        <f>IF($AN75="","",LEFT(参加申込書!$J87,5))</f>
        <v/>
      </c>
      <c r="AL75" s="7" t="str">
        <f>IF($AN75="","",MID(参加申込書!$J87,7,3))</f>
        <v/>
      </c>
      <c r="AM75" s="7" t="str">
        <f>IF($AN75="","",RIGHT(参加申込書!$J87,1))</f>
        <v/>
      </c>
      <c r="AN75" s="8" t="str">
        <f>IF(参加申込書!$L87=0,"",参加申込書!$L87)</f>
        <v/>
      </c>
      <c r="AO75" s="12" t="str">
        <f>IF(参加申込書!$N87=0,"",参加申込書!$N87)</f>
        <v/>
      </c>
      <c r="AP75" s="8" t="str">
        <f>IF(参加申込書!$M87=0,"",参加申込書!$M87)</f>
        <v/>
      </c>
      <c r="AQ75" s="8" t="str">
        <f>IF(参加申込書!$O87="","",参加申込書!$O87)</f>
        <v/>
      </c>
      <c r="AR75" s="8" t="str">
        <f>IF(参加申込書!$P87="","",参加申込書!$P87)</f>
        <v/>
      </c>
      <c r="AS75" s="8" t="str">
        <f>IF(参加申込書!$Q87=0,"",参加申込書!$Q87)</f>
        <v/>
      </c>
      <c r="AT75" s="8" t="str">
        <f>IF(参加申込書!$R87=0,"",参加申込書!$R87)</f>
        <v/>
      </c>
      <c r="AU75" s="8"/>
      <c r="AV75" s="8"/>
      <c r="AW75" s="8" t="str">
        <f>IF(参加申込書!$U87=0,"",参加申込書!$U87)</f>
        <v/>
      </c>
      <c r="AX75" s="8" t="str">
        <f>IF($AN75="","",IF(参加申込書!$S87=0,0,参加申込書!$S87))</f>
        <v/>
      </c>
      <c r="AY75" s="8" t="str">
        <f>IF(参加申込書!$T87="","",IF(参加申込書!$T87="男",1,2))</f>
        <v/>
      </c>
      <c r="AZ75" s="7"/>
      <c r="BA75" s="7"/>
      <c r="BB75" s="8"/>
      <c r="BC75" s="9" t="str">
        <f t="shared" ca="1" si="5"/>
        <v/>
      </c>
    </row>
    <row r="76" spans="1:55" x14ac:dyDescent="0.15">
      <c r="A76" s="5" t="str">
        <f t="shared" ca="1" si="4"/>
        <v/>
      </c>
      <c r="B76" s="6"/>
      <c r="C76" s="7" t="str">
        <f>IF($AN76="","",参加申込書!$K$5)</f>
        <v/>
      </c>
      <c r="D76" s="7" t="str">
        <f>IF($AN76="","",'参加申込書(直接入力用)'!$G$4)</f>
        <v/>
      </c>
      <c r="E76" s="7" t="str">
        <f>IF($AN76="","",'参加申込書(直接入力用)'!$I$9)</f>
        <v/>
      </c>
      <c r="F76" s="7" t="str">
        <f>IF($AN76="","",'参加申込書(直接入力用)'!$K$9)</f>
        <v/>
      </c>
      <c r="G76" s="7" t="str">
        <f>IF($AN76="","",IF(参加申込書!$Q$5="","",参加申込書!$Q$5))</f>
        <v/>
      </c>
      <c r="H76" s="7" t="str">
        <f>IF($AN76="","",IF(参加申込書!$Q$7="","",参加申込書!$Q$7))</f>
        <v/>
      </c>
      <c r="I76" s="7" t="str">
        <f>IF($AN76="","",IF(参加申込書!$Q$6="","",参加申込書!$Q$6))</f>
        <v/>
      </c>
      <c r="J76" s="7" t="str">
        <f>IF($AN76="","",IF(参加申込書!$Q$8="","",参加申込書!$Q$8))</f>
        <v/>
      </c>
      <c r="K76" s="7" t="str">
        <f>IF($AN76="","",IF(参加申込書!$K$8="","",参加申込書!$K$8))</f>
        <v/>
      </c>
      <c r="L76" s="7" t="str">
        <f>IF($AN76="","",IF(参加申込書!$K$9="","",参加申込書!$K$9))</f>
        <v/>
      </c>
      <c r="M76" s="7"/>
      <c r="N76" s="7"/>
      <c r="O76" s="7"/>
      <c r="P76" s="7"/>
      <c r="Q76" s="7"/>
      <c r="R76" s="7"/>
      <c r="S76" s="7"/>
      <c r="T76" s="7"/>
      <c r="U76" s="7"/>
      <c r="V76" s="7"/>
      <c r="W76" s="7"/>
      <c r="X76" s="7"/>
      <c r="Y76" s="7"/>
      <c r="Z76" s="7"/>
      <c r="AA76" s="7"/>
      <c r="AB76" s="7"/>
      <c r="AC76" s="7"/>
      <c r="AD76" s="7" t="str">
        <f>IF($AN76="","",IF(CONCATENATE(参加申込書!$K$10,参加申込書!$K$11)="","",CONCATENATE(参加申込書!$K$10,参加申込書!$K$11)))</f>
        <v/>
      </c>
      <c r="AE76" s="7"/>
      <c r="AF76" s="7"/>
      <c r="AG76" s="7"/>
      <c r="AH76" s="7"/>
      <c r="AI76" s="7"/>
      <c r="AJ76" s="7" t="str">
        <f t="shared" si="6"/>
        <v/>
      </c>
      <c r="AK76" s="7" t="str">
        <f>IF($AN76="","",LEFT(参加申込書!$J88,5))</f>
        <v/>
      </c>
      <c r="AL76" s="7" t="str">
        <f>IF($AN76="","",MID(参加申込書!$J88,7,3))</f>
        <v/>
      </c>
      <c r="AM76" s="7" t="str">
        <f>IF($AN76="","",RIGHT(参加申込書!$J88,1))</f>
        <v/>
      </c>
      <c r="AN76" s="8" t="str">
        <f>IF(参加申込書!$L88=0,"",参加申込書!$L88)</f>
        <v/>
      </c>
      <c r="AO76" s="12" t="str">
        <f>IF(参加申込書!$N88=0,"",参加申込書!$N88)</f>
        <v/>
      </c>
      <c r="AP76" s="8" t="str">
        <f>IF(参加申込書!$M88=0,"",参加申込書!$M88)</f>
        <v/>
      </c>
      <c r="AQ76" s="8" t="str">
        <f>IF(参加申込書!$O88="","",参加申込書!$O88)</f>
        <v/>
      </c>
      <c r="AR76" s="8" t="str">
        <f>IF(参加申込書!$P88="","",参加申込書!$P88)</f>
        <v/>
      </c>
      <c r="AS76" s="8" t="str">
        <f>IF(参加申込書!$Q88=0,"",参加申込書!$Q88)</f>
        <v/>
      </c>
      <c r="AT76" s="8" t="str">
        <f>IF(参加申込書!$R88=0,"",参加申込書!$R88)</f>
        <v/>
      </c>
      <c r="AU76" s="8"/>
      <c r="AV76" s="8"/>
      <c r="AW76" s="8" t="str">
        <f>IF(参加申込書!$U88=0,"",参加申込書!$U88)</f>
        <v/>
      </c>
      <c r="AX76" s="8" t="str">
        <f>IF($AN76="","",IF(参加申込書!$S88=0,0,参加申込書!$S88))</f>
        <v/>
      </c>
      <c r="AY76" s="8" t="str">
        <f>IF(参加申込書!$T88="","",IF(参加申込書!$T88="男",1,2))</f>
        <v/>
      </c>
      <c r="AZ76" s="7"/>
      <c r="BA76" s="7"/>
      <c r="BB76" s="8"/>
      <c r="BC76" s="9" t="str">
        <f t="shared" ca="1" si="5"/>
        <v/>
      </c>
    </row>
    <row r="77" spans="1:55" x14ac:dyDescent="0.15">
      <c r="A77" s="5" t="str">
        <f t="shared" ca="1" si="4"/>
        <v/>
      </c>
      <c r="B77" s="6"/>
      <c r="C77" s="7" t="str">
        <f>IF($AN77="","",参加申込書!$K$5)</f>
        <v/>
      </c>
      <c r="D77" s="7" t="str">
        <f>IF($AN77="","",'参加申込書(直接入力用)'!$G$4)</f>
        <v/>
      </c>
      <c r="E77" s="7" t="str">
        <f>IF($AN77="","",'参加申込書(直接入力用)'!$I$9)</f>
        <v/>
      </c>
      <c r="F77" s="7" t="str">
        <f>IF($AN77="","",'参加申込書(直接入力用)'!$K$9)</f>
        <v/>
      </c>
      <c r="G77" s="7" t="str">
        <f>IF($AN77="","",IF(参加申込書!$Q$5="","",参加申込書!$Q$5))</f>
        <v/>
      </c>
      <c r="H77" s="7" t="str">
        <f>IF($AN77="","",IF(参加申込書!$Q$7="","",参加申込書!$Q$7))</f>
        <v/>
      </c>
      <c r="I77" s="7" t="str">
        <f>IF($AN77="","",IF(参加申込書!$Q$6="","",参加申込書!$Q$6))</f>
        <v/>
      </c>
      <c r="J77" s="7" t="str">
        <f>IF($AN77="","",IF(参加申込書!$Q$8="","",参加申込書!$Q$8))</f>
        <v/>
      </c>
      <c r="K77" s="7" t="str">
        <f>IF($AN77="","",IF(参加申込書!$K$8="","",参加申込書!$K$8))</f>
        <v/>
      </c>
      <c r="L77" s="7" t="str">
        <f>IF($AN77="","",IF(参加申込書!$K$9="","",参加申込書!$K$9))</f>
        <v/>
      </c>
      <c r="M77" s="7"/>
      <c r="N77" s="7"/>
      <c r="O77" s="7"/>
      <c r="P77" s="7"/>
      <c r="Q77" s="7"/>
      <c r="R77" s="7"/>
      <c r="S77" s="7"/>
      <c r="T77" s="7"/>
      <c r="U77" s="7"/>
      <c r="V77" s="7"/>
      <c r="W77" s="7"/>
      <c r="X77" s="7"/>
      <c r="Y77" s="7"/>
      <c r="Z77" s="7"/>
      <c r="AA77" s="7"/>
      <c r="AB77" s="7"/>
      <c r="AC77" s="7"/>
      <c r="AD77" s="7" t="str">
        <f>IF($AN77="","",IF(CONCATENATE(参加申込書!$K$10,参加申込書!$K$11)="","",CONCATENATE(参加申込書!$K$10,参加申込書!$K$11)))</f>
        <v/>
      </c>
      <c r="AE77" s="7"/>
      <c r="AF77" s="7"/>
      <c r="AG77" s="7"/>
      <c r="AH77" s="7"/>
      <c r="AI77" s="7"/>
      <c r="AJ77" s="7" t="str">
        <f t="shared" si="6"/>
        <v/>
      </c>
      <c r="AK77" s="7" t="str">
        <f>IF($AN77="","",LEFT(参加申込書!$J89,5))</f>
        <v/>
      </c>
      <c r="AL77" s="7" t="str">
        <f>IF($AN77="","",MID(参加申込書!$J89,7,3))</f>
        <v/>
      </c>
      <c r="AM77" s="7" t="str">
        <f>IF($AN77="","",RIGHT(参加申込書!$J89,1))</f>
        <v/>
      </c>
      <c r="AN77" s="8" t="str">
        <f>IF(参加申込書!$L89=0,"",参加申込書!$L89)</f>
        <v/>
      </c>
      <c r="AO77" s="12" t="str">
        <f>IF(参加申込書!$N89=0,"",参加申込書!$N89)</f>
        <v/>
      </c>
      <c r="AP77" s="8" t="str">
        <f>IF(参加申込書!$M89=0,"",参加申込書!$M89)</f>
        <v/>
      </c>
      <c r="AQ77" s="8" t="str">
        <f>IF(参加申込書!$O89="","",参加申込書!$O89)</f>
        <v/>
      </c>
      <c r="AR77" s="8" t="str">
        <f>IF(参加申込書!$P89="","",参加申込書!$P89)</f>
        <v/>
      </c>
      <c r="AS77" s="8" t="str">
        <f>IF(参加申込書!$Q89=0,"",参加申込書!$Q89)</f>
        <v/>
      </c>
      <c r="AT77" s="8" t="str">
        <f>IF(参加申込書!$R89=0,"",参加申込書!$R89)</f>
        <v/>
      </c>
      <c r="AU77" s="8"/>
      <c r="AV77" s="8"/>
      <c r="AW77" s="8" t="str">
        <f>IF(参加申込書!$U89=0,"",参加申込書!$U89)</f>
        <v/>
      </c>
      <c r="AX77" s="8" t="str">
        <f>IF($AN77="","",IF(参加申込書!$S89=0,0,参加申込書!$S89))</f>
        <v/>
      </c>
      <c r="AY77" s="8" t="str">
        <f>IF(参加申込書!$T89="","",IF(参加申込書!$T89="男",1,2))</f>
        <v/>
      </c>
      <c r="AZ77" s="7"/>
      <c r="BA77" s="7"/>
      <c r="BB77" s="8"/>
      <c r="BC77" s="9" t="str">
        <f t="shared" ca="1" si="5"/>
        <v/>
      </c>
    </row>
    <row r="78" spans="1:55" x14ac:dyDescent="0.15">
      <c r="A78" s="5" t="str">
        <f t="shared" ca="1" si="4"/>
        <v/>
      </c>
      <c r="B78" s="6"/>
      <c r="C78" s="7" t="str">
        <f>IF($AN78="","",参加申込書!$K$5)</f>
        <v/>
      </c>
      <c r="D78" s="7" t="str">
        <f>IF($AN78="","",'参加申込書(直接入力用)'!$G$4)</f>
        <v/>
      </c>
      <c r="E78" s="7" t="str">
        <f>IF($AN78="","",'参加申込書(直接入力用)'!$I$9)</f>
        <v/>
      </c>
      <c r="F78" s="7" t="str">
        <f>IF($AN78="","",'参加申込書(直接入力用)'!$K$9)</f>
        <v/>
      </c>
      <c r="G78" s="7" t="str">
        <f>IF($AN78="","",IF(参加申込書!$Q$5="","",参加申込書!$Q$5))</f>
        <v/>
      </c>
      <c r="H78" s="7" t="str">
        <f>IF($AN78="","",IF(参加申込書!$Q$7="","",参加申込書!$Q$7))</f>
        <v/>
      </c>
      <c r="I78" s="7" t="str">
        <f>IF($AN78="","",IF(参加申込書!$Q$6="","",参加申込書!$Q$6))</f>
        <v/>
      </c>
      <c r="J78" s="7" t="str">
        <f>IF($AN78="","",IF(参加申込書!$Q$8="","",参加申込書!$Q$8))</f>
        <v/>
      </c>
      <c r="K78" s="7" t="str">
        <f>IF($AN78="","",IF(参加申込書!$K$8="","",参加申込書!$K$8))</f>
        <v/>
      </c>
      <c r="L78" s="7" t="str">
        <f>IF($AN78="","",IF(参加申込書!$K$9="","",参加申込書!$K$9))</f>
        <v/>
      </c>
      <c r="M78" s="7"/>
      <c r="N78" s="7"/>
      <c r="O78" s="7"/>
      <c r="P78" s="7"/>
      <c r="Q78" s="7"/>
      <c r="R78" s="7"/>
      <c r="S78" s="7"/>
      <c r="T78" s="7"/>
      <c r="U78" s="7"/>
      <c r="V78" s="7"/>
      <c r="W78" s="7"/>
      <c r="X78" s="7"/>
      <c r="Y78" s="7"/>
      <c r="Z78" s="7"/>
      <c r="AA78" s="7"/>
      <c r="AB78" s="7"/>
      <c r="AC78" s="7"/>
      <c r="AD78" s="7" t="str">
        <f>IF($AN78="","",IF(CONCATENATE(参加申込書!$K$10,参加申込書!$K$11)="","",CONCATENATE(参加申込書!$K$10,参加申込書!$K$11)))</f>
        <v/>
      </c>
      <c r="AE78" s="7"/>
      <c r="AF78" s="7"/>
      <c r="AG78" s="7"/>
      <c r="AH78" s="7"/>
      <c r="AI78" s="7"/>
      <c r="AJ78" s="7" t="str">
        <f t="shared" si="6"/>
        <v/>
      </c>
      <c r="AK78" s="7" t="str">
        <f>IF($AN78="","",LEFT(参加申込書!$J90,5))</f>
        <v/>
      </c>
      <c r="AL78" s="7" t="str">
        <f>IF($AN78="","",MID(参加申込書!$J90,7,3))</f>
        <v/>
      </c>
      <c r="AM78" s="7" t="str">
        <f>IF($AN78="","",RIGHT(参加申込書!$J90,1))</f>
        <v/>
      </c>
      <c r="AN78" s="8" t="str">
        <f>IF(参加申込書!$L90=0,"",参加申込書!$L90)</f>
        <v/>
      </c>
      <c r="AO78" s="12" t="str">
        <f>IF(参加申込書!$N90=0,"",参加申込書!$N90)</f>
        <v/>
      </c>
      <c r="AP78" s="8" t="str">
        <f>IF(参加申込書!$M90=0,"",参加申込書!$M90)</f>
        <v/>
      </c>
      <c r="AQ78" s="8" t="str">
        <f>IF(参加申込書!$O90="","",参加申込書!$O90)</f>
        <v/>
      </c>
      <c r="AR78" s="8" t="str">
        <f>IF(参加申込書!$P90="","",参加申込書!$P90)</f>
        <v/>
      </c>
      <c r="AS78" s="8" t="str">
        <f>IF(参加申込書!$Q90=0,"",参加申込書!$Q90)</f>
        <v/>
      </c>
      <c r="AT78" s="8" t="str">
        <f>IF(参加申込書!$R90=0,"",参加申込書!$R90)</f>
        <v/>
      </c>
      <c r="AU78" s="8"/>
      <c r="AV78" s="8"/>
      <c r="AW78" s="8" t="str">
        <f>IF(参加申込書!$U90=0,"",参加申込書!$U90)</f>
        <v/>
      </c>
      <c r="AX78" s="8" t="str">
        <f>IF($AN78="","",IF(参加申込書!$S90=0,0,参加申込書!$S90))</f>
        <v/>
      </c>
      <c r="AY78" s="8" t="str">
        <f>IF(参加申込書!$T90="","",IF(参加申込書!$T90="男",1,2))</f>
        <v/>
      </c>
      <c r="AZ78" s="7"/>
      <c r="BA78" s="7"/>
      <c r="BB78" s="8"/>
      <c r="BC78" s="9" t="str">
        <f t="shared" ca="1" si="5"/>
        <v/>
      </c>
    </row>
    <row r="79" spans="1:55" x14ac:dyDescent="0.15">
      <c r="A79" s="5" t="str">
        <f t="shared" ca="1" si="4"/>
        <v/>
      </c>
      <c r="B79" s="6"/>
      <c r="C79" s="7" t="str">
        <f>IF($AN79="","",参加申込書!$K$5)</f>
        <v/>
      </c>
      <c r="D79" s="7" t="str">
        <f>IF($AN79="","",'参加申込書(直接入力用)'!$G$4)</f>
        <v/>
      </c>
      <c r="E79" s="7" t="str">
        <f>IF($AN79="","",'参加申込書(直接入力用)'!$I$9)</f>
        <v/>
      </c>
      <c r="F79" s="7" t="str">
        <f>IF($AN79="","",'参加申込書(直接入力用)'!$K$9)</f>
        <v/>
      </c>
      <c r="G79" s="7" t="str">
        <f>IF($AN79="","",IF(参加申込書!$Q$5="","",参加申込書!$Q$5))</f>
        <v/>
      </c>
      <c r="H79" s="7" t="str">
        <f>IF($AN79="","",IF(参加申込書!$Q$7="","",参加申込書!$Q$7))</f>
        <v/>
      </c>
      <c r="I79" s="7" t="str">
        <f>IF($AN79="","",IF(参加申込書!$Q$6="","",参加申込書!$Q$6))</f>
        <v/>
      </c>
      <c r="J79" s="7" t="str">
        <f>IF($AN79="","",IF(参加申込書!$Q$8="","",参加申込書!$Q$8))</f>
        <v/>
      </c>
      <c r="K79" s="7" t="str">
        <f>IF($AN79="","",IF(参加申込書!$K$8="","",参加申込書!$K$8))</f>
        <v/>
      </c>
      <c r="L79" s="7" t="str">
        <f>IF($AN79="","",IF(参加申込書!$K$9="","",参加申込書!$K$9))</f>
        <v/>
      </c>
      <c r="M79" s="7"/>
      <c r="N79" s="7"/>
      <c r="O79" s="7"/>
      <c r="P79" s="7"/>
      <c r="Q79" s="7"/>
      <c r="R79" s="7"/>
      <c r="S79" s="7"/>
      <c r="T79" s="7"/>
      <c r="U79" s="7"/>
      <c r="V79" s="7"/>
      <c r="W79" s="7"/>
      <c r="X79" s="7"/>
      <c r="Y79" s="7"/>
      <c r="Z79" s="7"/>
      <c r="AA79" s="7"/>
      <c r="AB79" s="7"/>
      <c r="AC79" s="7"/>
      <c r="AD79" s="7" t="str">
        <f>IF($AN79="","",IF(CONCATENATE(参加申込書!$K$10,参加申込書!$K$11)="","",CONCATENATE(参加申込書!$K$10,参加申込書!$K$11)))</f>
        <v/>
      </c>
      <c r="AE79" s="7"/>
      <c r="AF79" s="7"/>
      <c r="AG79" s="7"/>
      <c r="AH79" s="7"/>
      <c r="AI79" s="7"/>
      <c r="AJ79" s="7" t="str">
        <f t="shared" si="6"/>
        <v/>
      </c>
      <c r="AK79" s="7" t="str">
        <f>IF($AN79="","",LEFT(参加申込書!$J91,5))</f>
        <v/>
      </c>
      <c r="AL79" s="7" t="str">
        <f>IF($AN79="","",MID(参加申込書!$J91,7,3))</f>
        <v/>
      </c>
      <c r="AM79" s="7" t="str">
        <f>IF($AN79="","",RIGHT(参加申込書!$J91,1))</f>
        <v/>
      </c>
      <c r="AN79" s="8" t="str">
        <f>IF(参加申込書!$L91=0,"",参加申込書!$L91)</f>
        <v/>
      </c>
      <c r="AO79" s="12" t="str">
        <f>IF(参加申込書!$N91=0,"",参加申込書!$N91)</f>
        <v/>
      </c>
      <c r="AP79" s="8" t="str">
        <f>IF(参加申込書!$M91=0,"",参加申込書!$M91)</f>
        <v/>
      </c>
      <c r="AQ79" s="8" t="str">
        <f>IF(参加申込書!$O91="","",参加申込書!$O91)</f>
        <v/>
      </c>
      <c r="AR79" s="8" t="str">
        <f>IF(参加申込書!$P91="","",参加申込書!$P91)</f>
        <v/>
      </c>
      <c r="AS79" s="8" t="str">
        <f>IF(参加申込書!$Q91=0,"",参加申込書!$Q91)</f>
        <v/>
      </c>
      <c r="AT79" s="8" t="str">
        <f>IF(参加申込書!$R91=0,"",参加申込書!$R91)</f>
        <v/>
      </c>
      <c r="AU79" s="8"/>
      <c r="AV79" s="8"/>
      <c r="AW79" s="8" t="str">
        <f>IF(参加申込書!$U91=0,"",参加申込書!$U91)</f>
        <v/>
      </c>
      <c r="AX79" s="8" t="str">
        <f>IF($AN79="","",IF(参加申込書!$S91=0,0,参加申込書!$S91))</f>
        <v/>
      </c>
      <c r="AY79" s="8" t="str">
        <f>IF(参加申込書!$T91="","",IF(参加申込書!$T91="男",1,2))</f>
        <v/>
      </c>
      <c r="AZ79" s="7"/>
      <c r="BA79" s="7"/>
      <c r="BB79" s="8"/>
      <c r="BC79" s="9" t="str">
        <f t="shared" ca="1" si="5"/>
        <v/>
      </c>
    </row>
    <row r="80" spans="1:55" x14ac:dyDescent="0.15">
      <c r="A80" s="5" t="str">
        <f t="shared" ca="1" si="4"/>
        <v/>
      </c>
      <c r="B80" s="6"/>
      <c r="C80" s="7" t="str">
        <f>IF($AN80="","",参加申込書!$K$5)</f>
        <v/>
      </c>
      <c r="D80" s="7" t="str">
        <f>IF($AN80="","",'参加申込書(直接入力用)'!$G$4)</f>
        <v/>
      </c>
      <c r="E80" s="7" t="str">
        <f>IF($AN80="","",'参加申込書(直接入力用)'!$I$9)</f>
        <v/>
      </c>
      <c r="F80" s="7" t="str">
        <f>IF($AN80="","",'参加申込書(直接入力用)'!$K$9)</f>
        <v/>
      </c>
      <c r="G80" s="7" t="str">
        <f>IF($AN80="","",IF(参加申込書!$Q$5="","",参加申込書!$Q$5))</f>
        <v/>
      </c>
      <c r="H80" s="7" t="str">
        <f>IF($AN80="","",IF(参加申込書!$Q$7="","",参加申込書!$Q$7))</f>
        <v/>
      </c>
      <c r="I80" s="7" t="str">
        <f>IF($AN80="","",IF(参加申込書!$Q$6="","",参加申込書!$Q$6))</f>
        <v/>
      </c>
      <c r="J80" s="7" t="str">
        <f>IF($AN80="","",IF(参加申込書!$Q$8="","",参加申込書!$Q$8))</f>
        <v/>
      </c>
      <c r="K80" s="7" t="str">
        <f>IF($AN80="","",IF(参加申込書!$K$8="","",参加申込書!$K$8))</f>
        <v/>
      </c>
      <c r="L80" s="7" t="str">
        <f>IF($AN80="","",IF(参加申込書!$K$9="","",参加申込書!$K$9))</f>
        <v/>
      </c>
      <c r="M80" s="7"/>
      <c r="N80" s="7"/>
      <c r="O80" s="7"/>
      <c r="P80" s="7"/>
      <c r="Q80" s="7"/>
      <c r="R80" s="7"/>
      <c r="S80" s="7"/>
      <c r="T80" s="7"/>
      <c r="U80" s="7"/>
      <c r="V80" s="7"/>
      <c r="W80" s="7"/>
      <c r="X80" s="7"/>
      <c r="Y80" s="7"/>
      <c r="Z80" s="7"/>
      <c r="AA80" s="7"/>
      <c r="AB80" s="7"/>
      <c r="AC80" s="7"/>
      <c r="AD80" s="7" t="str">
        <f>IF($AN80="","",IF(CONCATENATE(参加申込書!$K$10,参加申込書!$K$11)="","",CONCATENATE(参加申込書!$K$10,参加申込書!$K$11)))</f>
        <v/>
      </c>
      <c r="AE80" s="7"/>
      <c r="AF80" s="7"/>
      <c r="AG80" s="7"/>
      <c r="AH80" s="7"/>
      <c r="AI80" s="7"/>
      <c r="AJ80" s="7" t="str">
        <f t="shared" si="6"/>
        <v/>
      </c>
      <c r="AK80" s="7" t="str">
        <f>IF($AN80="","",LEFT(参加申込書!$J92,5))</f>
        <v/>
      </c>
      <c r="AL80" s="7" t="str">
        <f>IF($AN80="","",MID(参加申込書!$J92,7,3))</f>
        <v/>
      </c>
      <c r="AM80" s="7" t="str">
        <f>IF($AN80="","",RIGHT(参加申込書!$J92,1))</f>
        <v/>
      </c>
      <c r="AN80" s="8" t="str">
        <f>IF(参加申込書!$L92=0,"",参加申込書!$L92)</f>
        <v/>
      </c>
      <c r="AO80" s="12" t="str">
        <f>IF(参加申込書!$N92=0,"",参加申込書!$N92)</f>
        <v/>
      </c>
      <c r="AP80" s="8" t="str">
        <f>IF(参加申込書!$M92=0,"",参加申込書!$M92)</f>
        <v/>
      </c>
      <c r="AQ80" s="8" t="str">
        <f>IF(参加申込書!$O92="","",参加申込書!$O92)</f>
        <v/>
      </c>
      <c r="AR80" s="8" t="str">
        <f>IF(参加申込書!$P92="","",参加申込書!$P92)</f>
        <v/>
      </c>
      <c r="AS80" s="8" t="str">
        <f>IF(参加申込書!$Q92=0,"",参加申込書!$Q92)</f>
        <v/>
      </c>
      <c r="AT80" s="8" t="str">
        <f>IF(参加申込書!$R92=0,"",参加申込書!$R92)</f>
        <v/>
      </c>
      <c r="AU80" s="8"/>
      <c r="AV80" s="8"/>
      <c r="AW80" s="8" t="str">
        <f>IF(参加申込書!$U92=0,"",参加申込書!$U92)</f>
        <v/>
      </c>
      <c r="AX80" s="8" t="str">
        <f>IF($AN80="","",IF(参加申込書!$S92=0,0,参加申込書!$S92))</f>
        <v/>
      </c>
      <c r="AY80" s="8" t="str">
        <f>IF(参加申込書!$T92="","",IF(参加申込書!$T92="男",1,2))</f>
        <v/>
      </c>
      <c r="AZ80" s="7"/>
      <c r="BA80" s="7"/>
      <c r="BB80" s="8"/>
      <c r="BC80" s="9" t="str">
        <f t="shared" ca="1" si="5"/>
        <v/>
      </c>
    </row>
    <row r="81" spans="1:55" x14ac:dyDescent="0.15">
      <c r="A81" s="5" t="str">
        <f t="shared" ca="1" si="4"/>
        <v/>
      </c>
      <c r="B81" s="6"/>
      <c r="C81" s="7" t="str">
        <f>IF($AN81="","",参加申込書!$K$5)</f>
        <v/>
      </c>
      <c r="D81" s="7" t="str">
        <f>IF($AN81="","",'参加申込書(直接入力用)'!$G$4)</f>
        <v/>
      </c>
      <c r="E81" s="7" t="str">
        <f>IF($AN81="","",'参加申込書(直接入力用)'!$I$9)</f>
        <v/>
      </c>
      <c r="F81" s="7" t="str">
        <f>IF($AN81="","",'参加申込書(直接入力用)'!$K$9)</f>
        <v/>
      </c>
      <c r="G81" s="7" t="str">
        <f>IF($AN81="","",IF(参加申込書!$Q$5="","",参加申込書!$Q$5))</f>
        <v/>
      </c>
      <c r="H81" s="7" t="str">
        <f>IF($AN81="","",IF(参加申込書!$Q$7="","",参加申込書!$Q$7))</f>
        <v/>
      </c>
      <c r="I81" s="7" t="str">
        <f>IF($AN81="","",IF(参加申込書!$Q$6="","",参加申込書!$Q$6))</f>
        <v/>
      </c>
      <c r="J81" s="7" t="str">
        <f>IF($AN81="","",IF(参加申込書!$Q$8="","",参加申込書!$Q$8))</f>
        <v/>
      </c>
      <c r="K81" s="7" t="str">
        <f>IF($AN81="","",IF(参加申込書!$K$8="","",参加申込書!$K$8))</f>
        <v/>
      </c>
      <c r="L81" s="7" t="str">
        <f>IF($AN81="","",IF(参加申込書!$K$9="","",参加申込書!$K$9))</f>
        <v/>
      </c>
      <c r="M81" s="7"/>
      <c r="N81" s="7"/>
      <c r="O81" s="7"/>
      <c r="P81" s="7"/>
      <c r="Q81" s="7"/>
      <c r="R81" s="7"/>
      <c r="S81" s="7"/>
      <c r="T81" s="7"/>
      <c r="U81" s="7"/>
      <c r="V81" s="7"/>
      <c r="W81" s="7"/>
      <c r="X81" s="7"/>
      <c r="Y81" s="7"/>
      <c r="Z81" s="7"/>
      <c r="AA81" s="7"/>
      <c r="AB81" s="7"/>
      <c r="AC81" s="7"/>
      <c r="AD81" s="7" t="str">
        <f>IF($AN81="","",IF(CONCATENATE(参加申込書!$K$10,参加申込書!$K$11)="","",CONCATENATE(参加申込書!$K$10,参加申込書!$K$11)))</f>
        <v/>
      </c>
      <c r="AE81" s="7"/>
      <c r="AF81" s="7"/>
      <c r="AG81" s="7"/>
      <c r="AH81" s="7"/>
      <c r="AI81" s="7"/>
      <c r="AJ81" s="7" t="str">
        <f t="shared" si="6"/>
        <v/>
      </c>
      <c r="AK81" s="7" t="str">
        <f>IF($AN81="","",LEFT(参加申込書!$J93,5))</f>
        <v/>
      </c>
      <c r="AL81" s="7" t="str">
        <f>IF($AN81="","",MID(参加申込書!$J93,7,3))</f>
        <v/>
      </c>
      <c r="AM81" s="7" t="str">
        <f>IF($AN81="","",RIGHT(参加申込書!$J93,1))</f>
        <v/>
      </c>
      <c r="AN81" s="8" t="str">
        <f>IF(参加申込書!$L93=0,"",参加申込書!$L93)</f>
        <v/>
      </c>
      <c r="AO81" s="12" t="str">
        <f>IF(参加申込書!$N93=0,"",参加申込書!$N93)</f>
        <v/>
      </c>
      <c r="AP81" s="8" t="str">
        <f>IF(参加申込書!$M93=0,"",参加申込書!$M93)</f>
        <v/>
      </c>
      <c r="AQ81" s="8" t="str">
        <f>IF(参加申込書!$O93="","",参加申込書!$O93)</f>
        <v/>
      </c>
      <c r="AR81" s="8" t="str">
        <f>IF(参加申込書!$P93="","",参加申込書!$P93)</f>
        <v/>
      </c>
      <c r="AS81" s="8" t="str">
        <f>IF(参加申込書!$Q93=0,"",参加申込書!$Q93)</f>
        <v/>
      </c>
      <c r="AT81" s="8" t="str">
        <f>IF(参加申込書!$R93=0,"",参加申込書!$R93)</f>
        <v/>
      </c>
      <c r="AU81" s="8"/>
      <c r="AV81" s="8"/>
      <c r="AW81" s="8" t="str">
        <f>IF(参加申込書!$U93=0,"",参加申込書!$U93)</f>
        <v/>
      </c>
      <c r="AX81" s="8" t="str">
        <f>IF($AN81="","",IF(参加申込書!$S93=0,0,参加申込書!$S93))</f>
        <v/>
      </c>
      <c r="AY81" s="8" t="str">
        <f>IF(参加申込書!$T93="","",IF(参加申込書!$T93="男",1,2))</f>
        <v/>
      </c>
      <c r="AZ81" s="7"/>
      <c r="BA81" s="7"/>
      <c r="BB81" s="8"/>
      <c r="BC81" s="9" t="str">
        <f t="shared" ca="1" si="5"/>
        <v/>
      </c>
    </row>
    <row r="82" spans="1:55" x14ac:dyDescent="0.15">
      <c r="A82" s="5" t="str">
        <f t="shared" ca="1" si="4"/>
        <v/>
      </c>
      <c r="B82" s="6"/>
      <c r="C82" s="7" t="str">
        <f>IF($AN82="","",参加申込書!$K$5)</f>
        <v/>
      </c>
      <c r="D82" s="7" t="str">
        <f>IF($AN82="","",'参加申込書(直接入力用)'!$G$4)</f>
        <v/>
      </c>
      <c r="E82" s="7" t="str">
        <f>IF($AN82="","",'参加申込書(直接入力用)'!$I$9)</f>
        <v/>
      </c>
      <c r="F82" s="7" t="str">
        <f>IF($AN82="","",'参加申込書(直接入力用)'!$K$9)</f>
        <v/>
      </c>
      <c r="G82" s="7" t="str">
        <f>IF($AN82="","",IF(参加申込書!$Q$5="","",参加申込書!$Q$5))</f>
        <v/>
      </c>
      <c r="H82" s="7" t="str">
        <f>IF($AN82="","",IF(参加申込書!$Q$7="","",参加申込書!$Q$7))</f>
        <v/>
      </c>
      <c r="I82" s="7" t="str">
        <f>IF($AN82="","",IF(参加申込書!$Q$6="","",参加申込書!$Q$6))</f>
        <v/>
      </c>
      <c r="J82" s="7" t="str">
        <f>IF($AN82="","",IF(参加申込書!$Q$8="","",参加申込書!$Q$8))</f>
        <v/>
      </c>
      <c r="K82" s="7" t="str">
        <f>IF($AN82="","",IF(参加申込書!$K$8="","",参加申込書!$K$8))</f>
        <v/>
      </c>
      <c r="L82" s="7" t="str">
        <f>IF($AN82="","",IF(参加申込書!$K$9="","",参加申込書!$K$9))</f>
        <v/>
      </c>
      <c r="M82" s="7"/>
      <c r="N82" s="7"/>
      <c r="O82" s="7"/>
      <c r="P82" s="7"/>
      <c r="Q82" s="7"/>
      <c r="R82" s="7"/>
      <c r="S82" s="7"/>
      <c r="T82" s="7"/>
      <c r="U82" s="7"/>
      <c r="V82" s="7"/>
      <c r="W82" s="7"/>
      <c r="X82" s="7"/>
      <c r="Y82" s="7"/>
      <c r="Z82" s="7"/>
      <c r="AA82" s="7"/>
      <c r="AB82" s="7"/>
      <c r="AC82" s="7"/>
      <c r="AD82" s="7" t="str">
        <f>IF($AN82="","",IF(CONCATENATE(参加申込書!$K$10,参加申込書!$K$11)="","",CONCATENATE(参加申込書!$K$10,参加申込書!$K$11)))</f>
        <v/>
      </c>
      <c r="AE82" s="7"/>
      <c r="AF82" s="7"/>
      <c r="AG82" s="7"/>
      <c r="AH82" s="7"/>
      <c r="AI82" s="7"/>
      <c r="AJ82" s="7" t="str">
        <f t="shared" si="6"/>
        <v/>
      </c>
      <c r="AK82" s="7" t="str">
        <f>IF($AN82="","",LEFT(参加申込書!$J94,5))</f>
        <v/>
      </c>
      <c r="AL82" s="7" t="str">
        <f>IF($AN82="","",MID(参加申込書!$J94,7,3))</f>
        <v/>
      </c>
      <c r="AM82" s="7" t="str">
        <f>IF($AN82="","",RIGHT(参加申込書!$J94,1))</f>
        <v/>
      </c>
      <c r="AN82" s="8" t="str">
        <f>IF(参加申込書!$L94=0,"",参加申込書!$L94)</f>
        <v/>
      </c>
      <c r="AO82" s="12" t="str">
        <f>IF(参加申込書!$N94=0,"",参加申込書!$N94)</f>
        <v/>
      </c>
      <c r="AP82" s="8" t="str">
        <f>IF(参加申込書!$M94=0,"",参加申込書!$M94)</f>
        <v/>
      </c>
      <c r="AQ82" s="8" t="str">
        <f>IF(参加申込書!$O94="","",参加申込書!$O94)</f>
        <v/>
      </c>
      <c r="AR82" s="8" t="str">
        <f>IF(参加申込書!$P94="","",参加申込書!$P94)</f>
        <v/>
      </c>
      <c r="AS82" s="8" t="str">
        <f>IF(参加申込書!$Q94=0,"",参加申込書!$Q94)</f>
        <v/>
      </c>
      <c r="AT82" s="8" t="str">
        <f>IF(参加申込書!$R94=0,"",参加申込書!$R94)</f>
        <v/>
      </c>
      <c r="AU82" s="8"/>
      <c r="AV82" s="8"/>
      <c r="AW82" s="8" t="str">
        <f>IF(参加申込書!$U94=0,"",参加申込書!$U94)</f>
        <v/>
      </c>
      <c r="AX82" s="8" t="str">
        <f>IF($AN82="","",IF(参加申込書!$S94=0,0,参加申込書!$S94))</f>
        <v/>
      </c>
      <c r="AY82" s="8" t="str">
        <f>IF(参加申込書!$T94="","",IF(参加申込書!$T94="男",1,2))</f>
        <v/>
      </c>
      <c r="AZ82" s="7"/>
      <c r="BA82" s="7"/>
      <c r="BB82" s="8"/>
      <c r="BC82" s="9" t="str">
        <f t="shared" ca="1" si="5"/>
        <v/>
      </c>
    </row>
    <row r="83" spans="1:55" x14ac:dyDescent="0.15">
      <c r="A83" s="5" t="str">
        <f t="shared" ca="1" si="4"/>
        <v/>
      </c>
      <c r="B83" s="6"/>
      <c r="C83" s="7" t="str">
        <f>IF($AN83="","",参加申込書!$K$5)</f>
        <v/>
      </c>
      <c r="D83" s="7" t="str">
        <f>IF($AN83="","",'参加申込書(直接入力用)'!$G$4)</f>
        <v/>
      </c>
      <c r="E83" s="7" t="str">
        <f>IF($AN83="","",'参加申込書(直接入力用)'!$I$9)</f>
        <v/>
      </c>
      <c r="F83" s="7" t="str">
        <f>IF($AN83="","",'参加申込書(直接入力用)'!$K$9)</f>
        <v/>
      </c>
      <c r="G83" s="7" t="str">
        <f>IF($AN83="","",IF(参加申込書!$Q$5="","",参加申込書!$Q$5))</f>
        <v/>
      </c>
      <c r="H83" s="7" t="str">
        <f>IF($AN83="","",IF(参加申込書!$Q$7="","",参加申込書!$Q$7))</f>
        <v/>
      </c>
      <c r="I83" s="7" t="str">
        <f>IF($AN83="","",IF(参加申込書!$Q$6="","",参加申込書!$Q$6))</f>
        <v/>
      </c>
      <c r="J83" s="7" t="str">
        <f>IF($AN83="","",IF(参加申込書!$Q$8="","",参加申込書!$Q$8))</f>
        <v/>
      </c>
      <c r="K83" s="7" t="str">
        <f>IF($AN83="","",IF(参加申込書!$K$8="","",参加申込書!$K$8))</f>
        <v/>
      </c>
      <c r="L83" s="7" t="str">
        <f>IF($AN83="","",IF(参加申込書!$K$9="","",参加申込書!$K$9))</f>
        <v/>
      </c>
      <c r="M83" s="7"/>
      <c r="N83" s="7"/>
      <c r="O83" s="7"/>
      <c r="P83" s="7"/>
      <c r="Q83" s="7"/>
      <c r="R83" s="7"/>
      <c r="S83" s="7"/>
      <c r="T83" s="7"/>
      <c r="U83" s="7"/>
      <c r="V83" s="7"/>
      <c r="W83" s="7"/>
      <c r="X83" s="7"/>
      <c r="Y83" s="7"/>
      <c r="Z83" s="7"/>
      <c r="AA83" s="7"/>
      <c r="AB83" s="7"/>
      <c r="AC83" s="7"/>
      <c r="AD83" s="7" t="str">
        <f>IF($AN83="","",IF(CONCATENATE(参加申込書!$K$10,参加申込書!$K$11)="","",CONCATENATE(参加申込書!$K$10,参加申込書!$K$11)))</f>
        <v/>
      </c>
      <c r="AE83" s="7"/>
      <c r="AF83" s="7"/>
      <c r="AG83" s="7"/>
      <c r="AH83" s="7"/>
      <c r="AI83" s="7"/>
      <c r="AJ83" s="7" t="str">
        <f t="shared" si="6"/>
        <v/>
      </c>
      <c r="AK83" s="7" t="str">
        <f>IF($AN83="","",LEFT(参加申込書!$J95,5))</f>
        <v/>
      </c>
      <c r="AL83" s="7" t="str">
        <f>IF($AN83="","",MID(参加申込書!$J95,7,3))</f>
        <v/>
      </c>
      <c r="AM83" s="7" t="str">
        <f>IF($AN83="","",RIGHT(参加申込書!$J95,1))</f>
        <v/>
      </c>
      <c r="AN83" s="8" t="str">
        <f>IF(参加申込書!$L95=0,"",参加申込書!$L95)</f>
        <v/>
      </c>
      <c r="AO83" s="12" t="str">
        <f>IF(参加申込書!$N95=0,"",参加申込書!$N95)</f>
        <v/>
      </c>
      <c r="AP83" s="8" t="str">
        <f>IF(参加申込書!$M95=0,"",参加申込書!$M95)</f>
        <v/>
      </c>
      <c r="AQ83" s="8" t="str">
        <f>IF(参加申込書!$O95="","",参加申込書!$O95)</f>
        <v/>
      </c>
      <c r="AR83" s="8" t="str">
        <f>IF(参加申込書!$P95="","",参加申込書!$P95)</f>
        <v/>
      </c>
      <c r="AS83" s="8" t="str">
        <f>IF(参加申込書!$Q95=0,"",参加申込書!$Q95)</f>
        <v/>
      </c>
      <c r="AT83" s="8" t="str">
        <f>IF(参加申込書!$R95=0,"",参加申込書!$R95)</f>
        <v/>
      </c>
      <c r="AU83" s="8"/>
      <c r="AV83" s="8"/>
      <c r="AW83" s="8" t="str">
        <f>IF(参加申込書!$U95=0,"",参加申込書!$U95)</f>
        <v/>
      </c>
      <c r="AX83" s="8" t="str">
        <f>IF($AN83="","",IF(参加申込書!$S95=0,0,参加申込書!$S95))</f>
        <v/>
      </c>
      <c r="AY83" s="8" t="str">
        <f>IF(参加申込書!$T95="","",IF(参加申込書!$T95="男",1,2))</f>
        <v/>
      </c>
      <c r="AZ83" s="7"/>
      <c r="BA83" s="7"/>
      <c r="BB83" s="8"/>
      <c r="BC83" s="9" t="str">
        <f t="shared" ca="1" si="5"/>
        <v/>
      </c>
    </row>
    <row r="84" spans="1:55" x14ac:dyDescent="0.15">
      <c r="A84" s="5" t="str">
        <f t="shared" ca="1" si="4"/>
        <v/>
      </c>
      <c r="B84" s="6"/>
      <c r="C84" s="7" t="str">
        <f>IF($AN84="","",参加申込書!$K$5)</f>
        <v/>
      </c>
      <c r="D84" s="7" t="str">
        <f>IF($AN84="","",'参加申込書(直接入力用)'!$G$4)</f>
        <v/>
      </c>
      <c r="E84" s="7" t="str">
        <f>IF($AN84="","",'参加申込書(直接入力用)'!$I$9)</f>
        <v/>
      </c>
      <c r="F84" s="7" t="str">
        <f>IF($AN84="","",'参加申込書(直接入力用)'!$K$9)</f>
        <v/>
      </c>
      <c r="G84" s="7" t="str">
        <f>IF($AN84="","",IF(参加申込書!$Q$5="","",参加申込書!$Q$5))</f>
        <v/>
      </c>
      <c r="H84" s="7" t="str">
        <f>IF($AN84="","",IF(参加申込書!$Q$7="","",参加申込書!$Q$7))</f>
        <v/>
      </c>
      <c r="I84" s="7" t="str">
        <f>IF($AN84="","",IF(参加申込書!$Q$6="","",参加申込書!$Q$6))</f>
        <v/>
      </c>
      <c r="J84" s="7" t="str">
        <f>IF($AN84="","",IF(参加申込書!$Q$8="","",参加申込書!$Q$8))</f>
        <v/>
      </c>
      <c r="K84" s="7" t="str">
        <f>IF($AN84="","",IF(参加申込書!$K$8="","",参加申込書!$K$8))</f>
        <v/>
      </c>
      <c r="L84" s="7" t="str">
        <f>IF($AN84="","",IF(参加申込書!$K$9="","",参加申込書!$K$9))</f>
        <v/>
      </c>
      <c r="M84" s="7"/>
      <c r="N84" s="7"/>
      <c r="O84" s="7"/>
      <c r="P84" s="7"/>
      <c r="Q84" s="7"/>
      <c r="R84" s="7"/>
      <c r="S84" s="7"/>
      <c r="T84" s="7"/>
      <c r="U84" s="7"/>
      <c r="V84" s="7"/>
      <c r="W84" s="7"/>
      <c r="X84" s="7"/>
      <c r="Y84" s="7"/>
      <c r="Z84" s="7"/>
      <c r="AA84" s="7"/>
      <c r="AB84" s="7"/>
      <c r="AC84" s="7"/>
      <c r="AD84" s="7" t="str">
        <f>IF($AN84="","",IF(CONCATENATE(参加申込書!$K$10,参加申込書!$K$11)="","",CONCATENATE(参加申込書!$K$10,参加申込書!$K$11)))</f>
        <v/>
      </c>
      <c r="AE84" s="7"/>
      <c r="AF84" s="7"/>
      <c r="AG84" s="7"/>
      <c r="AH84" s="7"/>
      <c r="AI84" s="7"/>
      <c r="AJ84" s="7" t="str">
        <f t="shared" si="6"/>
        <v/>
      </c>
      <c r="AK84" s="7" t="str">
        <f>IF($AN84="","",LEFT(参加申込書!$J96,5))</f>
        <v/>
      </c>
      <c r="AL84" s="7" t="str">
        <f>IF($AN84="","",MID(参加申込書!$J96,7,3))</f>
        <v/>
      </c>
      <c r="AM84" s="7" t="str">
        <f>IF($AN84="","",RIGHT(参加申込書!$J96,1))</f>
        <v/>
      </c>
      <c r="AN84" s="8" t="str">
        <f>IF(参加申込書!$L96=0,"",参加申込書!$L96)</f>
        <v/>
      </c>
      <c r="AO84" s="12" t="str">
        <f>IF(参加申込書!$N96=0,"",参加申込書!$N96)</f>
        <v/>
      </c>
      <c r="AP84" s="8" t="str">
        <f>IF(参加申込書!$M96=0,"",参加申込書!$M96)</f>
        <v/>
      </c>
      <c r="AQ84" s="8" t="str">
        <f>IF(参加申込書!$O96="","",参加申込書!$O96)</f>
        <v/>
      </c>
      <c r="AR84" s="8" t="str">
        <f>IF(参加申込書!$P96="","",参加申込書!$P96)</f>
        <v/>
      </c>
      <c r="AS84" s="8" t="str">
        <f>IF(参加申込書!$Q96=0,"",参加申込書!$Q96)</f>
        <v/>
      </c>
      <c r="AT84" s="8" t="str">
        <f>IF(参加申込書!$R96=0,"",参加申込書!$R96)</f>
        <v/>
      </c>
      <c r="AU84" s="8"/>
      <c r="AV84" s="8"/>
      <c r="AW84" s="8" t="str">
        <f>IF(参加申込書!$U96=0,"",参加申込書!$U96)</f>
        <v/>
      </c>
      <c r="AX84" s="8" t="str">
        <f>IF($AN84="","",IF(参加申込書!$S96=0,0,参加申込書!$S96))</f>
        <v/>
      </c>
      <c r="AY84" s="8" t="str">
        <f>IF(参加申込書!$T96="","",IF(参加申込書!$T96="男",1,2))</f>
        <v/>
      </c>
      <c r="AZ84" s="7"/>
      <c r="BA84" s="7"/>
      <c r="BB84" s="8"/>
      <c r="BC84" s="9" t="str">
        <f t="shared" ca="1" si="5"/>
        <v/>
      </c>
    </row>
    <row r="85" spans="1:55" x14ac:dyDescent="0.15">
      <c r="A85" s="5" t="str">
        <f t="shared" ca="1" si="4"/>
        <v/>
      </c>
      <c r="B85" s="6"/>
      <c r="C85" s="7" t="str">
        <f>IF($AN85="","",参加申込書!$K$5)</f>
        <v/>
      </c>
      <c r="D85" s="7" t="str">
        <f>IF($AN85="","",'参加申込書(直接入力用)'!$G$4)</f>
        <v/>
      </c>
      <c r="E85" s="7" t="str">
        <f>IF($AN85="","",'参加申込書(直接入力用)'!$I$9)</f>
        <v/>
      </c>
      <c r="F85" s="7" t="str">
        <f>IF($AN85="","",'参加申込書(直接入力用)'!$K$9)</f>
        <v/>
      </c>
      <c r="G85" s="7" t="str">
        <f>IF($AN85="","",IF(参加申込書!$Q$5="","",参加申込書!$Q$5))</f>
        <v/>
      </c>
      <c r="H85" s="7" t="str">
        <f>IF($AN85="","",IF(参加申込書!$Q$7="","",参加申込書!$Q$7))</f>
        <v/>
      </c>
      <c r="I85" s="7" t="str">
        <f>IF($AN85="","",IF(参加申込書!$Q$6="","",参加申込書!$Q$6))</f>
        <v/>
      </c>
      <c r="J85" s="7" t="str">
        <f>IF($AN85="","",IF(参加申込書!$Q$8="","",参加申込書!$Q$8))</f>
        <v/>
      </c>
      <c r="K85" s="7" t="str">
        <f>IF($AN85="","",IF(参加申込書!$K$8="","",参加申込書!$K$8))</f>
        <v/>
      </c>
      <c r="L85" s="7" t="str">
        <f>IF($AN85="","",IF(参加申込書!$K$9="","",参加申込書!$K$9))</f>
        <v/>
      </c>
      <c r="M85" s="7"/>
      <c r="N85" s="7"/>
      <c r="O85" s="7"/>
      <c r="P85" s="7"/>
      <c r="Q85" s="7"/>
      <c r="R85" s="7"/>
      <c r="S85" s="7"/>
      <c r="T85" s="7"/>
      <c r="U85" s="7"/>
      <c r="V85" s="7"/>
      <c r="W85" s="7"/>
      <c r="X85" s="7"/>
      <c r="Y85" s="7"/>
      <c r="Z85" s="7"/>
      <c r="AA85" s="7"/>
      <c r="AB85" s="7"/>
      <c r="AC85" s="7"/>
      <c r="AD85" s="7" t="str">
        <f>IF($AN85="","",IF(CONCATENATE(参加申込書!$K$10,参加申込書!$K$11)="","",CONCATENATE(参加申込書!$K$10,参加申込書!$K$11)))</f>
        <v/>
      </c>
      <c r="AE85" s="7"/>
      <c r="AF85" s="7"/>
      <c r="AG85" s="7"/>
      <c r="AH85" s="7"/>
      <c r="AI85" s="7"/>
      <c r="AJ85" s="7" t="str">
        <f t="shared" si="6"/>
        <v/>
      </c>
      <c r="AK85" s="7" t="str">
        <f>IF($AN85="","",LEFT(参加申込書!$J97,5))</f>
        <v/>
      </c>
      <c r="AL85" s="7" t="str">
        <f>IF($AN85="","",MID(参加申込書!$J97,7,3))</f>
        <v/>
      </c>
      <c r="AM85" s="7" t="str">
        <f>IF($AN85="","",RIGHT(参加申込書!$J97,1))</f>
        <v/>
      </c>
      <c r="AN85" s="8" t="str">
        <f>IF(参加申込書!$L97=0,"",参加申込書!$L97)</f>
        <v/>
      </c>
      <c r="AO85" s="12" t="str">
        <f>IF(参加申込書!$N97=0,"",参加申込書!$N97)</f>
        <v/>
      </c>
      <c r="AP85" s="8" t="str">
        <f>IF(参加申込書!$M97=0,"",参加申込書!$M97)</f>
        <v/>
      </c>
      <c r="AQ85" s="8" t="str">
        <f>IF(参加申込書!$O97="","",参加申込書!$O97)</f>
        <v/>
      </c>
      <c r="AR85" s="8" t="str">
        <f>IF(参加申込書!$P97="","",参加申込書!$P97)</f>
        <v/>
      </c>
      <c r="AS85" s="8" t="str">
        <f>IF(参加申込書!$Q97=0,"",参加申込書!$Q97)</f>
        <v/>
      </c>
      <c r="AT85" s="8" t="str">
        <f>IF(参加申込書!$R97=0,"",参加申込書!$R97)</f>
        <v/>
      </c>
      <c r="AU85" s="8"/>
      <c r="AV85" s="8"/>
      <c r="AW85" s="8" t="str">
        <f>IF(参加申込書!$U97=0,"",参加申込書!$U97)</f>
        <v/>
      </c>
      <c r="AX85" s="8" t="str">
        <f>IF($AN85="","",IF(参加申込書!$S97=0,0,参加申込書!$S97))</f>
        <v/>
      </c>
      <c r="AY85" s="8" t="str">
        <f>IF(参加申込書!$T97="","",IF(参加申込書!$T97="男",1,2))</f>
        <v/>
      </c>
      <c r="AZ85" s="7"/>
      <c r="BA85" s="7"/>
      <c r="BB85" s="8"/>
      <c r="BC85" s="9" t="str">
        <f t="shared" ca="1" si="5"/>
        <v/>
      </c>
    </row>
    <row r="86" spans="1:55" x14ac:dyDescent="0.15">
      <c r="A86" s="5" t="str">
        <f t="shared" ca="1" si="4"/>
        <v/>
      </c>
      <c r="B86" s="6"/>
      <c r="C86" s="7" t="str">
        <f>IF($AN86="","",参加申込書!$K$5)</f>
        <v/>
      </c>
      <c r="D86" s="7" t="str">
        <f>IF($AN86="","",'参加申込書(直接入力用)'!$G$4)</f>
        <v/>
      </c>
      <c r="E86" s="7" t="str">
        <f>IF($AN86="","",'参加申込書(直接入力用)'!$I$9)</f>
        <v/>
      </c>
      <c r="F86" s="7" t="str">
        <f>IF($AN86="","",'参加申込書(直接入力用)'!$K$9)</f>
        <v/>
      </c>
      <c r="G86" s="7" t="str">
        <f>IF($AN86="","",IF(参加申込書!$Q$5="","",参加申込書!$Q$5))</f>
        <v/>
      </c>
      <c r="H86" s="7" t="str">
        <f>IF($AN86="","",IF(参加申込書!$Q$7="","",参加申込書!$Q$7))</f>
        <v/>
      </c>
      <c r="I86" s="7" t="str">
        <f>IF($AN86="","",IF(参加申込書!$Q$6="","",参加申込書!$Q$6))</f>
        <v/>
      </c>
      <c r="J86" s="7" t="str">
        <f>IF($AN86="","",IF(参加申込書!$Q$8="","",参加申込書!$Q$8))</f>
        <v/>
      </c>
      <c r="K86" s="7" t="str">
        <f>IF($AN86="","",IF(参加申込書!$K$8="","",参加申込書!$K$8))</f>
        <v/>
      </c>
      <c r="L86" s="7" t="str">
        <f>IF($AN86="","",IF(参加申込書!$K$9="","",参加申込書!$K$9))</f>
        <v/>
      </c>
      <c r="M86" s="7"/>
      <c r="N86" s="7"/>
      <c r="O86" s="7"/>
      <c r="P86" s="7"/>
      <c r="Q86" s="7"/>
      <c r="R86" s="7"/>
      <c r="S86" s="7"/>
      <c r="T86" s="7"/>
      <c r="U86" s="7"/>
      <c r="V86" s="7"/>
      <c r="W86" s="7"/>
      <c r="X86" s="7"/>
      <c r="Y86" s="7"/>
      <c r="Z86" s="7"/>
      <c r="AA86" s="7"/>
      <c r="AB86" s="7"/>
      <c r="AC86" s="7"/>
      <c r="AD86" s="7" t="str">
        <f>IF($AN86="","",IF(CONCATENATE(参加申込書!$K$10,参加申込書!$K$11)="","",CONCATENATE(参加申込書!$K$10,参加申込書!$K$11)))</f>
        <v/>
      </c>
      <c r="AE86" s="7"/>
      <c r="AF86" s="7"/>
      <c r="AG86" s="7"/>
      <c r="AH86" s="7"/>
      <c r="AI86" s="7"/>
      <c r="AJ86" s="7" t="str">
        <f t="shared" si="6"/>
        <v/>
      </c>
      <c r="AK86" s="7" t="str">
        <f>IF($AN86="","",LEFT(参加申込書!$J98,5))</f>
        <v/>
      </c>
      <c r="AL86" s="7" t="str">
        <f>IF($AN86="","",MID(参加申込書!$J98,7,3))</f>
        <v/>
      </c>
      <c r="AM86" s="7" t="str">
        <f>IF($AN86="","",RIGHT(参加申込書!$J98,1))</f>
        <v/>
      </c>
      <c r="AN86" s="8" t="str">
        <f>IF(参加申込書!$L98=0,"",参加申込書!$L98)</f>
        <v/>
      </c>
      <c r="AO86" s="12" t="str">
        <f>IF(参加申込書!$N98=0,"",参加申込書!$N98)</f>
        <v/>
      </c>
      <c r="AP86" s="8" t="str">
        <f>IF(参加申込書!$M98=0,"",参加申込書!$M98)</f>
        <v/>
      </c>
      <c r="AQ86" s="8" t="str">
        <f>IF(参加申込書!$O98="","",参加申込書!$O98)</f>
        <v/>
      </c>
      <c r="AR86" s="8" t="str">
        <f>IF(参加申込書!$P98="","",参加申込書!$P98)</f>
        <v/>
      </c>
      <c r="AS86" s="8" t="str">
        <f>IF(参加申込書!$Q98=0,"",参加申込書!$Q98)</f>
        <v/>
      </c>
      <c r="AT86" s="8" t="str">
        <f>IF(参加申込書!$R98=0,"",参加申込書!$R98)</f>
        <v/>
      </c>
      <c r="AU86" s="8"/>
      <c r="AV86" s="8"/>
      <c r="AW86" s="8" t="str">
        <f>IF(参加申込書!$U98=0,"",参加申込書!$U98)</f>
        <v/>
      </c>
      <c r="AX86" s="8" t="str">
        <f>IF($AN86="","",IF(参加申込書!$S98=0,0,参加申込書!$S98))</f>
        <v/>
      </c>
      <c r="AY86" s="8" t="str">
        <f>IF(参加申込書!$T98="","",IF(参加申込書!$T98="男",1,2))</f>
        <v/>
      </c>
      <c r="AZ86" s="7"/>
      <c r="BA86" s="7"/>
      <c r="BB86" s="8"/>
      <c r="BC86" s="9" t="str">
        <f t="shared" ca="1" si="5"/>
        <v/>
      </c>
    </row>
    <row r="87" spans="1:55" x14ac:dyDescent="0.15">
      <c r="A87" s="5" t="str">
        <f t="shared" ca="1" si="4"/>
        <v/>
      </c>
      <c r="B87" s="6"/>
      <c r="C87" s="7" t="str">
        <f>IF($AN87="","",参加申込書!$K$5)</f>
        <v/>
      </c>
      <c r="D87" s="7" t="str">
        <f>IF($AN87="","",'参加申込書(直接入力用)'!$G$4)</f>
        <v/>
      </c>
      <c r="E87" s="7" t="str">
        <f>IF($AN87="","",'参加申込書(直接入力用)'!$I$9)</f>
        <v/>
      </c>
      <c r="F87" s="7" t="str">
        <f>IF($AN87="","",'参加申込書(直接入力用)'!$K$9)</f>
        <v/>
      </c>
      <c r="G87" s="7" t="str">
        <f>IF($AN87="","",IF(参加申込書!$Q$5="","",参加申込書!$Q$5))</f>
        <v/>
      </c>
      <c r="H87" s="7" t="str">
        <f>IF($AN87="","",IF(参加申込書!$Q$7="","",参加申込書!$Q$7))</f>
        <v/>
      </c>
      <c r="I87" s="7" t="str">
        <f>IF($AN87="","",IF(参加申込書!$Q$6="","",参加申込書!$Q$6))</f>
        <v/>
      </c>
      <c r="J87" s="7" t="str">
        <f>IF($AN87="","",IF(参加申込書!$Q$8="","",参加申込書!$Q$8))</f>
        <v/>
      </c>
      <c r="K87" s="7" t="str">
        <f>IF($AN87="","",IF(参加申込書!$K$8="","",参加申込書!$K$8))</f>
        <v/>
      </c>
      <c r="L87" s="7" t="str">
        <f>IF($AN87="","",IF(参加申込書!$K$9="","",参加申込書!$K$9))</f>
        <v/>
      </c>
      <c r="M87" s="7"/>
      <c r="N87" s="7"/>
      <c r="O87" s="7"/>
      <c r="P87" s="7"/>
      <c r="Q87" s="7"/>
      <c r="R87" s="7"/>
      <c r="S87" s="7"/>
      <c r="T87" s="7"/>
      <c r="U87" s="7"/>
      <c r="V87" s="7"/>
      <c r="W87" s="7"/>
      <c r="X87" s="7"/>
      <c r="Y87" s="7"/>
      <c r="Z87" s="7"/>
      <c r="AA87" s="7"/>
      <c r="AB87" s="7"/>
      <c r="AC87" s="7"/>
      <c r="AD87" s="7" t="str">
        <f>IF($AN87="","",IF(CONCATENATE(参加申込書!$K$10,参加申込書!$K$11)="","",CONCATENATE(参加申込書!$K$10,参加申込書!$K$11)))</f>
        <v/>
      </c>
      <c r="AE87" s="7"/>
      <c r="AF87" s="7"/>
      <c r="AG87" s="7"/>
      <c r="AH87" s="7"/>
      <c r="AI87" s="7"/>
      <c r="AJ87" s="7" t="str">
        <f t="shared" si="6"/>
        <v/>
      </c>
      <c r="AK87" s="7" t="str">
        <f>IF($AN87="","",LEFT(参加申込書!$J99,5))</f>
        <v/>
      </c>
      <c r="AL87" s="7" t="str">
        <f>IF($AN87="","",MID(参加申込書!$J99,7,3))</f>
        <v/>
      </c>
      <c r="AM87" s="7" t="str">
        <f>IF($AN87="","",RIGHT(参加申込書!$J99,1))</f>
        <v/>
      </c>
      <c r="AN87" s="8" t="str">
        <f>IF(参加申込書!$L99=0,"",参加申込書!$L99)</f>
        <v/>
      </c>
      <c r="AO87" s="12" t="str">
        <f>IF(参加申込書!$N99=0,"",参加申込書!$N99)</f>
        <v/>
      </c>
      <c r="AP87" s="8" t="str">
        <f>IF(参加申込書!$M99=0,"",参加申込書!$M99)</f>
        <v/>
      </c>
      <c r="AQ87" s="8" t="str">
        <f>IF(参加申込書!$O99="","",参加申込書!$O99)</f>
        <v/>
      </c>
      <c r="AR87" s="8" t="str">
        <f>IF(参加申込書!$P99="","",参加申込書!$P99)</f>
        <v/>
      </c>
      <c r="AS87" s="8" t="str">
        <f>IF(参加申込書!$Q99=0,"",参加申込書!$Q99)</f>
        <v/>
      </c>
      <c r="AT87" s="8" t="str">
        <f>IF(参加申込書!$R99=0,"",参加申込書!$R99)</f>
        <v/>
      </c>
      <c r="AU87" s="8"/>
      <c r="AV87" s="8"/>
      <c r="AW87" s="8" t="str">
        <f>IF(参加申込書!$U99=0,"",参加申込書!$U99)</f>
        <v/>
      </c>
      <c r="AX87" s="8" t="str">
        <f>IF($AN87="","",IF(参加申込書!$S99=0,0,参加申込書!$S99))</f>
        <v/>
      </c>
      <c r="AY87" s="8" t="str">
        <f>IF(参加申込書!$T99="","",IF(参加申込書!$T99="男",1,2))</f>
        <v/>
      </c>
      <c r="AZ87" s="7"/>
      <c r="BA87" s="7"/>
      <c r="BB87" s="8"/>
      <c r="BC87" s="9" t="str">
        <f t="shared" ca="1" si="5"/>
        <v/>
      </c>
    </row>
    <row r="88" spans="1:55" x14ac:dyDescent="0.15">
      <c r="A88" s="5" t="str">
        <f t="shared" ca="1" si="4"/>
        <v/>
      </c>
      <c r="B88" s="6"/>
      <c r="C88" s="7" t="str">
        <f>IF($AN88="","",参加申込書!$K$5)</f>
        <v/>
      </c>
      <c r="D88" s="7" t="str">
        <f>IF($AN88="","",'参加申込書(直接入力用)'!$G$4)</f>
        <v/>
      </c>
      <c r="E88" s="7" t="str">
        <f>IF($AN88="","",'参加申込書(直接入力用)'!$I$9)</f>
        <v/>
      </c>
      <c r="F88" s="7" t="str">
        <f>IF($AN88="","",'参加申込書(直接入力用)'!$K$9)</f>
        <v/>
      </c>
      <c r="G88" s="7" t="str">
        <f>IF($AN88="","",IF(参加申込書!$Q$5="","",参加申込書!$Q$5))</f>
        <v/>
      </c>
      <c r="H88" s="7" t="str">
        <f>IF($AN88="","",IF(参加申込書!$Q$7="","",参加申込書!$Q$7))</f>
        <v/>
      </c>
      <c r="I88" s="7" t="str">
        <f>IF($AN88="","",IF(参加申込書!$Q$6="","",参加申込書!$Q$6))</f>
        <v/>
      </c>
      <c r="J88" s="7" t="str">
        <f>IF($AN88="","",IF(参加申込書!$Q$8="","",参加申込書!$Q$8))</f>
        <v/>
      </c>
      <c r="K88" s="7" t="str">
        <f>IF($AN88="","",IF(参加申込書!$K$8="","",参加申込書!$K$8))</f>
        <v/>
      </c>
      <c r="L88" s="7" t="str">
        <f>IF($AN88="","",IF(参加申込書!$K$9="","",参加申込書!$K$9))</f>
        <v/>
      </c>
      <c r="M88" s="7"/>
      <c r="N88" s="7"/>
      <c r="O88" s="7"/>
      <c r="P88" s="7"/>
      <c r="Q88" s="7"/>
      <c r="R88" s="7"/>
      <c r="S88" s="7"/>
      <c r="T88" s="7"/>
      <c r="U88" s="7"/>
      <c r="V88" s="7"/>
      <c r="W88" s="7"/>
      <c r="X88" s="7"/>
      <c r="Y88" s="7"/>
      <c r="Z88" s="7"/>
      <c r="AA88" s="7"/>
      <c r="AB88" s="7"/>
      <c r="AC88" s="7"/>
      <c r="AD88" s="7" t="str">
        <f>IF($AN88="","",IF(CONCATENATE(参加申込書!$K$10,参加申込書!$K$11)="","",CONCATENATE(参加申込書!$K$10,参加申込書!$K$11)))</f>
        <v/>
      </c>
      <c r="AE88" s="7"/>
      <c r="AF88" s="7"/>
      <c r="AG88" s="7"/>
      <c r="AH88" s="7"/>
      <c r="AI88" s="7"/>
      <c r="AJ88" s="7" t="str">
        <f t="shared" si="6"/>
        <v/>
      </c>
      <c r="AK88" s="7" t="str">
        <f>IF($AN88="","",LEFT(参加申込書!$J100,5))</f>
        <v/>
      </c>
      <c r="AL88" s="7" t="str">
        <f>IF($AN88="","",MID(参加申込書!$J100,7,3))</f>
        <v/>
      </c>
      <c r="AM88" s="7" t="str">
        <f>IF($AN88="","",RIGHT(参加申込書!$J100,1))</f>
        <v/>
      </c>
      <c r="AN88" s="8" t="str">
        <f>IF(参加申込書!$L100=0,"",参加申込書!$L100)</f>
        <v/>
      </c>
      <c r="AO88" s="12" t="str">
        <f>IF(参加申込書!$N100=0,"",参加申込書!$N100)</f>
        <v/>
      </c>
      <c r="AP88" s="8" t="str">
        <f>IF(参加申込書!$M100=0,"",参加申込書!$M100)</f>
        <v/>
      </c>
      <c r="AQ88" s="8" t="str">
        <f>IF(参加申込書!$O100="","",参加申込書!$O100)</f>
        <v/>
      </c>
      <c r="AR88" s="8" t="str">
        <f>IF(参加申込書!$P100="","",参加申込書!$P100)</f>
        <v/>
      </c>
      <c r="AS88" s="8" t="str">
        <f>IF(参加申込書!$Q100=0,"",参加申込書!$Q100)</f>
        <v/>
      </c>
      <c r="AT88" s="8" t="str">
        <f>IF(参加申込書!$R100=0,"",参加申込書!$R100)</f>
        <v/>
      </c>
      <c r="AU88" s="8"/>
      <c r="AV88" s="8"/>
      <c r="AW88" s="8" t="str">
        <f>IF(参加申込書!$U100=0,"",参加申込書!$U100)</f>
        <v/>
      </c>
      <c r="AX88" s="8" t="str">
        <f>IF($AN88="","",IF(参加申込書!$S100=0,0,参加申込書!$S100))</f>
        <v/>
      </c>
      <c r="AY88" s="8" t="str">
        <f>IF(参加申込書!$T100="","",IF(参加申込書!$T100="男",1,2))</f>
        <v/>
      </c>
      <c r="AZ88" s="7"/>
      <c r="BA88" s="7"/>
      <c r="BB88" s="8"/>
      <c r="BC88" s="9" t="str">
        <f t="shared" ca="1" si="5"/>
        <v/>
      </c>
    </row>
    <row r="89" spans="1:55" x14ac:dyDescent="0.15">
      <c r="A89" s="5" t="str">
        <f t="shared" ca="1" si="4"/>
        <v/>
      </c>
      <c r="B89" s="6"/>
      <c r="C89" s="7" t="str">
        <f>IF($AN89="","",参加申込書!$K$5)</f>
        <v/>
      </c>
      <c r="D89" s="7" t="str">
        <f>IF($AN89="","",'参加申込書(直接入力用)'!$G$4)</f>
        <v/>
      </c>
      <c r="E89" s="7" t="str">
        <f>IF($AN89="","",'参加申込書(直接入力用)'!$I$9)</f>
        <v/>
      </c>
      <c r="F89" s="7" t="str">
        <f>IF($AN89="","",'参加申込書(直接入力用)'!$K$9)</f>
        <v/>
      </c>
      <c r="G89" s="7" t="str">
        <f>IF($AN89="","",IF(参加申込書!$Q$5="","",参加申込書!$Q$5))</f>
        <v/>
      </c>
      <c r="H89" s="7" t="str">
        <f>IF($AN89="","",IF(参加申込書!$Q$7="","",参加申込書!$Q$7))</f>
        <v/>
      </c>
      <c r="I89" s="7" t="str">
        <f>IF($AN89="","",IF(参加申込書!$Q$6="","",参加申込書!$Q$6))</f>
        <v/>
      </c>
      <c r="J89" s="7" t="str">
        <f>IF($AN89="","",IF(参加申込書!$Q$8="","",参加申込書!$Q$8))</f>
        <v/>
      </c>
      <c r="K89" s="7" t="str">
        <f>IF($AN89="","",IF(参加申込書!$K$8="","",参加申込書!$K$8))</f>
        <v/>
      </c>
      <c r="L89" s="7" t="str">
        <f>IF($AN89="","",IF(参加申込書!$K$9="","",参加申込書!$K$9))</f>
        <v/>
      </c>
      <c r="M89" s="7"/>
      <c r="N89" s="7"/>
      <c r="O89" s="7"/>
      <c r="P89" s="7"/>
      <c r="Q89" s="7"/>
      <c r="R89" s="7"/>
      <c r="S89" s="7"/>
      <c r="T89" s="7"/>
      <c r="U89" s="7"/>
      <c r="V89" s="7"/>
      <c r="W89" s="7"/>
      <c r="X89" s="7"/>
      <c r="Y89" s="7"/>
      <c r="Z89" s="7"/>
      <c r="AA89" s="7"/>
      <c r="AB89" s="7"/>
      <c r="AC89" s="7"/>
      <c r="AD89" s="7" t="str">
        <f>IF($AN89="","",IF(CONCATENATE(参加申込書!$K$10,参加申込書!$K$11)="","",CONCATENATE(参加申込書!$K$10,参加申込書!$K$11)))</f>
        <v/>
      </c>
      <c r="AE89" s="7"/>
      <c r="AF89" s="7"/>
      <c r="AG89" s="7"/>
      <c r="AH89" s="7"/>
      <c r="AI89" s="7"/>
      <c r="AJ89" s="7" t="str">
        <f t="shared" si="6"/>
        <v/>
      </c>
      <c r="AK89" s="7" t="str">
        <f>IF($AN89="","",LEFT(参加申込書!$J101,5))</f>
        <v/>
      </c>
      <c r="AL89" s="7" t="str">
        <f>IF($AN89="","",MID(参加申込書!$J101,7,3))</f>
        <v/>
      </c>
      <c r="AM89" s="7" t="str">
        <f>IF($AN89="","",RIGHT(参加申込書!$J101,1))</f>
        <v/>
      </c>
      <c r="AN89" s="8" t="str">
        <f>IF(参加申込書!$L101=0,"",参加申込書!$L101)</f>
        <v/>
      </c>
      <c r="AO89" s="12" t="str">
        <f>IF(参加申込書!$N101=0,"",参加申込書!$N101)</f>
        <v/>
      </c>
      <c r="AP89" s="8" t="str">
        <f>IF(参加申込書!$M101=0,"",参加申込書!$M101)</f>
        <v/>
      </c>
      <c r="AQ89" s="8" t="str">
        <f>IF(参加申込書!$O101="","",参加申込書!$O101)</f>
        <v/>
      </c>
      <c r="AR89" s="8" t="str">
        <f>IF(参加申込書!$P101="","",参加申込書!$P101)</f>
        <v/>
      </c>
      <c r="AS89" s="8" t="str">
        <f>IF(参加申込書!$Q101=0,"",参加申込書!$Q101)</f>
        <v/>
      </c>
      <c r="AT89" s="8" t="str">
        <f>IF(参加申込書!$R101=0,"",参加申込書!$R101)</f>
        <v/>
      </c>
      <c r="AU89" s="8"/>
      <c r="AV89" s="8"/>
      <c r="AW89" s="8" t="str">
        <f>IF(参加申込書!$U101=0,"",参加申込書!$U101)</f>
        <v/>
      </c>
      <c r="AX89" s="8" t="str">
        <f>IF($AN89="","",IF(参加申込書!$S101=0,0,参加申込書!$S101))</f>
        <v/>
      </c>
      <c r="AY89" s="8" t="str">
        <f>IF(参加申込書!$T101="","",IF(参加申込書!$T101="男",1,2))</f>
        <v/>
      </c>
      <c r="AZ89" s="7"/>
      <c r="BA89" s="7"/>
      <c r="BB89" s="8"/>
      <c r="BC89" s="9" t="str">
        <f t="shared" ca="1" si="5"/>
        <v/>
      </c>
    </row>
    <row r="90" spans="1:55" x14ac:dyDescent="0.15">
      <c r="A90" s="5" t="str">
        <f t="shared" ca="1" si="4"/>
        <v/>
      </c>
      <c r="B90" s="6"/>
      <c r="C90" s="7" t="str">
        <f>IF($AN90="","",参加申込書!$K$5)</f>
        <v/>
      </c>
      <c r="D90" s="7" t="str">
        <f>IF($AN90="","",'参加申込書(直接入力用)'!$G$4)</f>
        <v/>
      </c>
      <c r="E90" s="7" t="str">
        <f>IF($AN90="","",'参加申込書(直接入力用)'!$I$9)</f>
        <v/>
      </c>
      <c r="F90" s="7" t="str">
        <f>IF($AN90="","",'参加申込書(直接入力用)'!$K$9)</f>
        <v/>
      </c>
      <c r="G90" s="7" t="str">
        <f>IF($AN90="","",IF(参加申込書!$Q$5="","",参加申込書!$Q$5))</f>
        <v/>
      </c>
      <c r="H90" s="7" t="str">
        <f>IF($AN90="","",IF(参加申込書!$Q$7="","",参加申込書!$Q$7))</f>
        <v/>
      </c>
      <c r="I90" s="7" t="str">
        <f>IF($AN90="","",IF(参加申込書!$Q$6="","",参加申込書!$Q$6))</f>
        <v/>
      </c>
      <c r="J90" s="7" t="str">
        <f>IF($AN90="","",IF(参加申込書!$Q$8="","",参加申込書!$Q$8))</f>
        <v/>
      </c>
      <c r="K90" s="7" t="str">
        <f>IF($AN90="","",IF(参加申込書!$K$8="","",参加申込書!$K$8))</f>
        <v/>
      </c>
      <c r="L90" s="7" t="str">
        <f>IF($AN90="","",IF(参加申込書!$K$9="","",参加申込書!$K$9))</f>
        <v/>
      </c>
      <c r="M90" s="7"/>
      <c r="N90" s="7"/>
      <c r="O90" s="7"/>
      <c r="P90" s="7"/>
      <c r="Q90" s="7"/>
      <c r="R90" s="7"/>
      <c r="S90" s="7"/>
      <c r="T90" s="7"/>
      <c r="U90" s="7"/>
      <c r="V90" s="7"/>
      <c r="W90" s="7"/>
      <c r="X90" s="7"/>
      <c r="Y90" s="7"/>
      <c r="Z90" s="7"/>
      <c r="AA90" s="7"/>
      <c r="AB90" s="7"/>
      <c r="AC90" s="7"/>
      <c r="AD90" s="7" t="str">
        <f>IF($AN90="","",IF(CONCATENATE(参加申込書!$K$10,参加申込書!$K$11)="","",CONCATENATE(参加申込書!$K$10,参加申込書!$K$11)))</f>
        <v/>
      </c>
      <c r="AE90" s="7"/>
      <c r="AF90" s="7"/>
      <c r="AG90" s="7"/>
      <c r="AH90" s="7"/>
      <c r="AI90" s="7"/>
      <c r="AJ90" s="7" t="str">
        <f t="shared" si="6"/>
        <v/>
      </c>
      <c r="AK90" s="7" t="str">
        <f>IF($AN90="","",LEFT(参加申込書!$J102,5))</f>
        <v/>
      </c>
      <c r="AL90" s="7" t="str">
        <f>IF($AN90="","",MID(参加申込書!$J102,7,3))</f>
        <v/>
      </c>
      <c r="AM90" s="7" t="str">
        <f>IF($AN90="","",RIGHT(参加申込書!$J102,1))</f>
        <v/>
      </c>
      <c r="AN90" s="8" t="str">
        <f>IF(参加申込書!$L102=0,"",参加申込書!$L102)</f>
        <v/>
      </c>
      <c r="AO90" s="12" t="str">
        <f>IF(参加申込書!$N102=0,"",参加申込書!$N102)</f>
        <v/>
      </c>
      <c r="AP90" s="8" t="str">
        <f>IF(参加申込書!$M102=0,"",参加申込書!$M102)</f>
        <v/>
      </c>
      <c r="AQ90" s="8" t="str">
        <f>IF(参加申込書!$O102="","",参加申込書!$O102)</f>
        <v/>
      </c>
      <c r="AR90" s="8" t="str">
        <f>IF(参加申込書!$P102="","",参加申込書!$P102)</f>
        <v/>
      </c>
      <c r="AS90" s="8" t="str">
        <f>IF(参加申込書!$Q102=0,"",参加申込書!$Q102)</f>
        <v/>
      </c>
      <c r="AT90" s="8" t="str">
        <f>IF(参加申込書!$R102=0,"",参加申込書!$R102)</f>
        <v/>
      </c>
      <c r="AU90" s="8"/>
      <c r="AV90" s="8"/>
      <c r="AW90" s="8" t="str">
        <f>IF(参加申込書!$U102=0,"",参加申込書!$U102)</f>
        <v/>
      </c>
      <c r="AX90" s="8" t="str">
        <f>IF($AN90="","",IF(参加申込書!$S102=0,0,参加申込書!$S102))</f>
        <v/>
      </c>
      <c r="AY90" s="8" t="str">
        <f>IF(参加申込書!$T102="","",IF(参加申込書!$T102="男",1,2))</f>
        <v/>
      </c>
      <c r="AZ90" s="7"/>
      <c r="BA90" s="7"/>
      <c r="BB90" s="8"/>
      <c r="BC90" s="9" t="str">
        <f t="shared" ca="1" si="5"/>
        <v/>
      </c>
    </row>
    <row r="91" spans="1:55" x14ac:dyDescent="0.15">
      <c r="A91" s="5" t="str">
        <f t="shared" ca="1" si="4"/>
        <v/>
      </c>
      <c r="B91" s="6"/>
      <c r="C91" s="7" t="str">
        <f>IF($AN91="","",参加申込書!$K$5)</f>
        <v/>
      </c>
      <c r="D91" s="7" t="str">
        <f>IF($AN91="","",'参加申込書(直接入力用)'!$G$4)</f>
        <v/>
      </c>
      <c r="E91" s="7" t="str">
        <f>IF($AN91="","",'参加申込書(直接入力用)'!$I$9)</f>
        <v/>
      </c>
      <c r="F91" s="7" t="str">
        <f>IF($AN91="","",'参加申込書(直接入力用)'!$K$9)</f>
        <v/>
      </c>
      <c r="G91" s="7" t="str">
        <f>IF($AN91="","",IF(参加申込書!$Q$5="","",参加申込書!$Q$5))</f>
        <v/>
      </c>
      <c r="H91" s="7" t="str">
        <f>IF($AN91="","",IF(参加申込書!$Q$7="","",参加申込書!$Q$7))</f>
        <v/>
      </c>
      <c r="I91" s="7" t="str">
        <f>IF($AN91="","",IF(参加申込書!$Q$6="","",参加申込書!$Q$6))</f>
        <v/>
      </c>
      <c r="J91" s="7" t="str">
        <f>IF($AN91="","",IF(参加申込書!$Q$8="","",参加申込書!$Q$8))</f>
        <v/>
      </c>
      <c r="K91" s="7" t="str">
        <f>IF($AN91="","",IF(参加申込書!$K$8="","",参加申込書!$K$8))</f>
        <v/>
      </c>
      <c r="L91" s="7" t="str">
        <f>IF($AN91="","",IF(参加申込書!$K$9="","",参加申込書!$K$9))</f>
        <v/>
      </c>
      <c r="M91" s="7"/>
      <c r="N91" s="7"/>
      <c r="O91" s="7"/>
      <c r="P91" s="7"/>
      <c r="Q91" s="7"/>
      <c r="R91" s="7"/>
      <c r="S91" s="7"/>
      <c r="T91" s="7"/>
      <c r="U91" s="7"/>
      <c r="V91" s="7"/>
      <c r="W91" s="7"/>
      <c r="X91" s="7"/>
      <c r="Y91" s="7"/>
      <c r="Z91" s="7"/>
      <c r="AA91" s="7"/>
      <c r="AB91" s="7"/>
      <c r="AC91" s="7"/>
      <c r="AD91" s="7" t="str">
        <f>IF($AN91="","",IF(CONCATENATE(参加申込書!$K$10,参加申込書!$K$11)="","",CONCATENATE(参加申込書!$K$10,参加申込書!$K$11)))</f>
        <v/>
      </c>
      <c r="AE91" s="7"/>
      <c r="AF91" s="7"/>
      <c r="AG91" s="7"/>
      <c r="AH91" s="7"/>
      <c r="AI91" s="7"/>
      <c r="AJ91" s="7" t="str">
        <f t="shared" si="6"/>
        <v/>
      </c>
      <c r="AK91" s="7" t="str">
        <f>IF($AN91="","",LEFT(参加申込書!$J103,5))</f>
        <v/>
      </c>
      <c r="AL91" s="7" t="str">
        <f>IF($AN91="","",MID(参加申込書!$J103,7,3))</f>
        <v/>
      </c>
      <c r="AM91" s="7" t="str">
        <f>IF($AN91="","",RIGHT(参加申込書!$J103,1))</f>
        <v/>
      </c>
      <c r="AN91" s="8" t="str">
        <f>IF(参加申込書!$L103=0,"",参加申込書!$L103)</f>
        <v/>
      </c>
      <c r="AO91" s="12" t="str">
        <f>IF(参加申込書!$N103=0,"",参加申込書!$N103)</f>
        <v/>
      </c>
      <c r="AP91" s="8" t="str">
        <f>IF(参加申込書!$M103=0,"",参加申込書!$M103)</f>
        <v/>
      </c>
      <c r="AQ91" s="8" t="str">
        <f>IF(参加申込書!$O103="","",参加申込書!$O103)</f>
        <v/>
      </c>
      <c r="AR91" s="8" t="str">
        <f>IF(参加申込書!$P103="","",参加申込書!$P103)</f>
        <v/>
      </c>
      <c r="AS91" s="8" t="str">
        <f>IF(参加申込書!$Q103=0,"",参加申込書!$Q103)</f>
        <v/>
      </c>
      <c r="AT91" s="8" t="str">
        <f>IF(参加申込書!$R103=0,"",参加申込書!$R103)</f>
        <v/>
      </c>
      <c r="AU91" s="8"/>
      <c r="AV91" s="8"/>
      <c r="AW91" s="8" t="str">
        <f>IF(参加申込書!$U103=0,"",参加申込書!$U103)</f>
        <v/>
      </c>
      <c r="AX91" s="8" t="str">
        <f>IF($AN91="","",IF(参加申込書!$S103=0,0,参加申込書!$S103))</f>
        <v/>
      </c>
      <c r="AY91" s="8" t="str">
        <f>IF(参加申込書!$T103="","",IF(参加申込書!$T103="男",1,2))</f>
        <v/>
      </c>
      <c r="AZ91" s="7"/>
      <c r="BA91" s="7"/>
      <c r="BB91" s="8"/>
      <c r="BC91" s="9" t="str">
        <f t="shared" ca="1" si="5"/>
        <v/>
      </c>
    </row>
    <row r="92" spans="1:55" x14ac:dyDescent="0.15">
      <c r="A92" s="5" t="str">
        <f t="shared" ca="1" si="4"/>
        <v/>
      </c>
      <c r="B92" s="6"/>
      <c r="C92" s="7" t="str">
        <f>IF($AN92="","",参加申込書!$K$5)</f>
        <v/>
      </c>
      <c r="D92" s="7" t="str">
        <f>IF($AN92="","",'参加申込書(直接入力用)'!$G$4)</f>
        <v/>
      </c>
      <c r="E92" s="7" t="str">
        <f>IF($AN92="","",'参加申込書(直接入力用)'!$I$9)</f>
        <v/>
      </c>
      <c r="F92" s="7" t="str">
        <f>IF($AN92="","",'参加申込書(直接入力用)'!$K$9)</f>
        <v/>
      </c>
      <c r="G92" s="7" t="str">
        <f>IF($AN92="","",IF(参加申込書!$Q$5="","",参加申込書!$Q$5))</f>
        <v/>
      </c>
      <c r="H92" s="7" t="str">
        <f>IF($AN92="","",IF(参加申込書!$Q$7="","",参加申込書!$Q$7))</f>
        <v/>
      </c>
      <c r="I92" s="7" t="str">
        <f>IF($AN92="","",IF(参加申込書!$Q$6="","",参加申込書!$Q$6))</f>
        <v/>
      </c>
      <c r="J92" s="7" t="str">
        <f>IF($AN92="","",IF(参加申込書!$Q$8="","",参加申込書!$Q$8))</f>
        <v/>
      </c>
      <c r="K92" s="7" t="str">
        <f>IF($AN92="","",IF(参加申込書!$K$8="","",参加申込書!$K$8))</f>
        <v/>
      </c>
      <c r="L92" s="7" t="str">
        <f>IF($AN92="","",IF(参加申込書!$K$9="","",参加申込書!$K$9))</f>
        <v/>
      </c>
      <c r="M92" s="7"/>
      <c r="N92" s="7"/>
      <c r="O92" s="7"/>
      <c r="P92" s="7"/>
      <c r="Q92" s="7"/>
      <c r="R92" s="7"/>
      <c r="S92" s="7"/>
      <c r="T92" s="7"/>
      <c r="U92" s="7"/>
      <c r="V92" s="7"/>
      <c r="W92" s="7"/>
      <c r="X92" s="7"/>
      <c r="Y92" s="7"/>
      <c r="Z92" s="7"/>
      <c r="AA92" s="7"/>
      <c r="AB92" s="7"/>
      <c r="AC92" s="7"/>
      <c r="AD92" s="7" t="str">
        <f>IF($AN92="","",IF(CONCATENATE(参加申込書!$K$10,参加申込書!$K$11)="","",CONCATENATE(参加申込書!$K$10,参加申込書!$K$11)))</f>
        <v/>
      </c>
      <c r="AE92" s="7"/>
      <c r="AF92" s="7"/>
      <c r="AG92" s="7"/>
      <c r="AH92" s="7"/>
      <c r="AI92" s="7"/>
      <c r="AJ92" s="7" t="str">
        <f t="shared" si="6"/>
        <v/>
      </c>
      <c r="AK92" s="7" t="str">
        <f>IF($AN92="","",LEFT(参加申込書!$J104,5))</f>
        <v/>
      </c>
      <c r="AL92" s="7" t="str">
        <f>IF($AN92="","",MID(参加申込書!$J104,7,3))</f>
        <v/>
      </c>
      <c r="AM92" s="7" t="str">
        <f>IF($AN92="","",RIGHT(参加申込書!$J104,1))</f>
        <v/>
      </c>
      <c r="AN92" s="8" t="str">
        <f>IF(参加申込書!$L104=0,"",参加申込書!$L104)</f>
        <v/>
      </c>
      <c r="AO92" s="12" t="str">
        <f>IF(参加申込書!$N104=0,"",参加申込書!$N104)</f>
        <v/>
      </c>
      <c r="AP92" s="8" t="str">
        <f>IF(参加申込書!$M104=0,"",参加申込書!$M104)</f>
        <v/>
      </c>
      <c r="AQ92" s="8" t="str">
        <f>IF(参加申込書!$O104="","",参加申込書!$O104)</f>
        <v/>
      </c>
      <c r="AR92" s="8" t="str">
        <f>IF(参加申込書!$P104="","",参加申込書!$P104)</f>
        <v/>
      </c>
      <c r="AS92" s="8" t="str">
        <f>IF(参加申込書!$Q104=0,"",参加申込書!$Q104)</f>
        <v/>
      </c>
      <c r="AT92" s="8" t="str">
        <f>IF(参加申込書!$R104=0,"",参加申込書!$R104)</f>
        <v/>
      </c>
      <c r="AU92" s="8"/>
      <c r="AV92" s="8"/>
      <c r="AW92" s="8" t="str">
        <f>IF(参加申込書!$U104=0,"",参加申込書!$U104)</f>
        <v/>
      </c>
      <c r="AX92" s="8" t="str">
        <f>IF($AN92="","",IF(参加申込書!$S104=0,0,参加申込書!$S104))</f>
        <v/>
      </c>
      <c r="AY92" s="8" t="str">
        <f>IF(参加申込書!$T104="","",IF(参加申込書!$T104="男",1,2))</f>
        <v/>
      </c>
      <c r="AZ92" s="7"/>
      <c r="BA92" s="7"/>
      <c r="BB92" s="8"/>
      <c r="BC92" s="9" t="str">
        <f t="shared" ca="1" si="5"/>
        <v/>
      </c>
    </row>
    <row r="93" spans="1:55" x14ac:dyDescent="0.15">
      <c r="A93" s="5" t="str">
        <f t="shared" ca="1" si="4"/>
        <v/>
      </c>
      <c r="B93" s="6"/>
      <c r="C93" s="7" t="str">
        <f>IF($AN93="","",参加申込書!$K$5)</f>
        <v/>
      </c>
      <c r="D93" s="7" t="str">
        <f>IF($AN93="","",'参加申込書(直接入力用)'!$G$4)</f>
        <v/>
      </c>
      <c r="E93" s="7" t="str">
        <f>IF($AN93="","",'参加申込書(直接入力用)'!$I$9)</f>
        <v/>
      </c>
      <c r="F93" s="7" t="str">
        <f>IF($AN93="","",'参加申込書(直接入力用)'!$K$9)</f>
        <v/>
      </c>
      <c r="G93" s="7" t="str">
        <f>IF($AN93="","",IF(参加申込書!$Q$5="","",参加申込書!$Q$5))</f>
        <v/>
      </c>
      <c r="H93" s="7" t="str">
        <f>IF($AN93="","",IF(参加申込書!$Q$7="","",参加申込書!$Q$7))</f>
        <v/>
      </c>
      <c r="I93" s="7" t="str">
        <f>IF($AN93="","",IF(参加申込書!$Q$6="","",参加申込書!$Q$6))</f>
        <v/>
      </c>
      <c r="J93" s="7" t="str">
        <f>IF($AN93="","",IF(参加申込書!$Q$8="","",参加申込書!$Q$8))</f>
        <v/>
      </c>
      <c r="K93" s="7" t="str">
        <f>IF($AN93="","",IF(参加申込書!$K$8="","",参加申込書!$K$8))</f>
        <v/>
      </c>
      <c r="L93" s="7" t="str">
        <f>IF($AN93="","",IF(参加申込書!$K$9="","",参加申込書!$K$9))</f>
        <v/>
      </c>
      <c r="M93" s="7"/>
      <c r="N93" s="7"/>
      <c r="O93" s="7"/>
      <c r="P93" s="7"/>
      <c r="Q93" s="7"/>
      <c r="R93" s="7"/>
      <c r="S93" s="7"/>
      <c r="T93" s="7"/>
      <c r="U93" s="7"/>
      <c r="V93" s="7"/>
      <c r="W93" s="7"/>
      <c r="X93" s="7"/>
      <c r="Y93" s="7"/>
      <c r="Z93" s="7"/>
      <c r="AA93" s="7"/>
      <c r="AB93" s="7"/>
      <c r="AC93" s="7"/>
      <c r="AD93" s="7" t="str">
        <f>IF($AN93="","",IF(CONCATENATE(参加申込書!$K$10,参加申込書!$K$11)="","",CONCATENATE(参加申込書!$K$10,参加申込書!$K$11)))</f>
        <v/>
      </c>
      <c r="AE93" s="7"/>
      <c r="AF93" s="7"/>
      <c r="AG93" s="7"/>
      <c r="AH93" s="7"/>
      <c r="AI93" s="7"/>
      <c r="AJ93" s="7" t="str">
        <f t="shared" si="6"/>
        <v/>
      </c>
      <c r="AK93" s="7" t="str">
        <f>IF($AN93="","",LEFT(参加申込書!$J105,5))</f>
        <v/>
      </c>
      <c r="AL93" s="7" t="str">
        <f>IF($AN93="","",MID(参加申込書!$J105,7,3))</f>
        <v/>
      </c>
      <c r="AM93" s="7" t="str">
        <f>IF($AN93="","",RIGHT(参加申込書!$J105,1))</f>
        <v/>
      </c>
      <c r="AN93" s="8" t="str">
        <f>IF(参加申込書!$L105=0,"",参加申込書!$L105)</f>
        <v/>
      </c>
      <c r="AO93" s="12" t="str">
        <f>IF(参加申込書!$N105=0,"",参加申込書!$N105)</f>
        <v/>
      </c>
      <c r="AP93" s="8" t="str">
        <f>IF(参加申込書!$M105=0,"",参加申込書!$M105)</f>
        <v/>
      </c>
      <c r="AQ93" s="8" t="str">
        <f>IF(参加申込書!$O105="","",参加申込書!$O105)</f>
        <v/>
      </c>
      <c r="AR93" s="8" t="str">
        <f>IF(参加申込書!$P105="","",参加申込書!$P105)</f>
        <v/>
      </c>
      <c r="AS93" s="8" t="str">
        <f>IF(参加申込書!$Q105=0,"",参加申込書!$Q105)</f>
        <v/>
      </c>
      <c r="AT93" s="8" t="str">
        <f>IF(参加申込書!$R105=0,"",参加申込書!$R105)</f>
        <v/>
      </c>
      <c r="AU93" s="8"/>
      <c r="AV93" s="8"/>
      <c r="AW93" s="8" t="str">
        <f>IF(参加申込書!$U105=0,"",参加申込書!$U105)</f>
        <v/>
      </c>
      <c r="AX93" s="8" t="str">
        <f>IF($AN93="","",IF(参加申込書!$S105=0,0,参加申込書!$S105))</f>
        <v/>
      </c>
      <c r="AY93" s="8" t="str">
        <f>IF(参加申込書!$T105="","",IF(参加申込書!$T105="男",1,2))</f>
        <v/>
      </c>
      <c r="AZ93" s="7"/>
      <c r="BA93" s="7"/>
      <c r="BB93" s="8"/>
      <c r="BC93" s="9" t="str">
        <f t="shared" ca="1" si="5"/>
        <v/>
      </c>
    </row>
    <row r="94" spans="1:55" x14ac:dyDescent="0.15">
      <c r="A94" s="5" t="str">
        <f t="shared" ca="1" si="4"/>
        <v/>
      </c>
      <c r="B94" s="6"/>
      <c r="C94" s="7" t="str">
        <f>IF($AN94="","",参加申込書!$K$5)</f>
        <v/>
      </c>
      <c r="D94" s="7" t="str">
        <f>IF($AN94="","",'参加申込書(直接入力用)'!$G$4)</f>
        <v/>
      </c>
      <c r="E94" s="7" t="str">
        <f>IF($AN94="","",'参加申込書(直接入力用)'!$I$9)</f>
        <v/>
      </c>
      <c r="F94" s="7" t="str">
        <f>IF($AN94="","",'参加申込書(直接入力用)'!$K$9)</f>
        <v/>
      </c>
      <c r="G94" s="7" t="str">
        <f>IF($AN94="","",IF(参加申込書!$Q$5="","",参加申込書!$Q$5))</f>
        <v/>
      </c>
      <c r="H94" s="7" t="str">
        <f>IF($AN94="","",IF(参加申込書!$Q$7="","",参加申込書!$Q$7))</f>
        <v/>
      </c>
      <c r="I94" s="7" t="str">
        <f>IF($AN94="","",IF(参加申込書!$Q$6="","",参加申込書!$Q$6))</f>
        <v/>
      </c>
      <c r="J94" s="7" t="str">
        <f>IF($AN94="","",IF(参加申込書!$Q$8="","",参加申込書!$Q$8))</f>
        <v/>
      </c>
      <c r="K94" s="7" t="str">
        <f>IF($AN94="","",IF(参加申込書!$K$8="","",参加申込書!$K$8))</f>
        <v/>
      </c>
      <c r="L94" s="7" t="str">
        <f>IF($AN94="","",IF(参加申込書!$K$9="","",参加申込書!$K$9))</f>
        <v/>
      </c>
      <c r="M94" s="7"/>
      <c r="N94" s="7"/>
      <c r="O94" s="7"/>
      <c r="P94" s="7"/>
      <c r="Q94" s="7"/>
      <c r="R94" s="7"/>
      <c r="S94" s="7"/>
      <c r="T94" s="7"/>
      <c r="U94" s="7"/>
      <c r="V94" s="7"/>
      <c r="W94" s="7"/>
      <c r="X94" s="7"/>
      <c r="Y94" s="7"/>
      <c r="Z94" s="7"/>
      <c r="AA94" s="7"/>
      <c r="AB94" s="7"/>
      <c r="AC94" s="7"/>
      <c r="AD94" s="7" t="str">
        <f>IF($AN94="","",IF(CONCATENATE(参加申込書!$K$10,参加申込書!$K$11)="","",CONCATENATE(参加申込書!$K$10,参加申込書!$K$11)))</f>
        <v/>
      </c>
      <c r="AE94" s="7"/>
      <c r="AF94" s="7"/>
      <c r="AG94" s="7"/>
      <c r="AH94" s="7"/>
      <c r="AI94" s="7"/>
      <c r="AJ94" s="7" t="str">
        <f t="shared" si="6"/>
        <v/>
      </c>
      <c r="AK94" s="7" t="str">
        <f>IF($AN94="","",LEFT(参加申込書!$J106,5))</f>
        <v/>
      </c>
      <c r="AL94" s="7" t="str">
        <f>IF($AN94="","",MID(参加申込書!$J106,7,3))</f>
        <v/>
      </c>
      <c r="AM94" s="7" t="str">
        <f>IF($AN94="","",RIGHT(参加申込書!$J106,1))</f>
        <v/>
      </c>
      <c r="AN94" s="8" t="str">
        <f>IF(参加申込書!$L106=0,"",参加申込書!$L106)</f>
        <v/>
      </c>
      <c r="AO94" s="12" t="str">
        <f>IF(参加申込書!$N106=0,"",参加申込書!$N106)</f>
        <v/>
      </c>
      <c r="AP94" s="8" t="str">
        <f>IF(参加申込書!$M106=0,"",参加申込書!$M106)</f>
        <v/>
      </c>
      <c r="AQ94" s="8" t="str">
        <f>IF(参加申込書!$O106="","",参加申込書!$O106)</f>
        <v/>
      </c>
      <c r="AR94" s="8" t="str">
        <f>IF(参加申込書!$P106="","",参加申込書!$P106)</f>
        <v/>
      </c>
      <c r="AS94" s="8" t="str">
        <f>IF(参加申込書!$Q106=0,"",参加申込書!$Q106)</f>
        <v/>
      </c>
      <c r="AT94" s="8" t="str">
        <f>IF(参加申込書!$R106=0,"",参加申込書!$R106)</f>
        <v/>
      </c>
      <c r="AU94" s="8"/>
      <c r="AV94" s="8"/>
      <c r="AW94" s="8" t="str">
        <f>IF(参加申込書!$U106=0,"",参加申込書!$U106)</f>
        <v/>
      </c>
      <c r="AX94" s="8" t="str">
        <f>IF($AN94="","",IF(参加申込書!$S106=0,0,参加申込書!$S106))</f>
        <v/>
      </c>
      <c r="AY94" s="8" t="str">
        <f>IF(参加申込書!$T106="","",IF(参加申込書!$T106="男",1,2))</f>
        <v/>
      </c>
      <c r="AZ94" s="7"/>
      <c r="BA94" s="7"/>
      <c r="BB94" s="8"/>
      <c r="BC94" s="9" t="str">
        <f t="shared" ca="1" si="5"/>
        <v/>
      </c>
    </row>
    <row r="95" spans="1:55" x14ac:dyDescent="0.15">
      <c r="A95" s="5" t="str">
        <f t="shared" ca="1" si="4"/>
        <v/>
      </c>
      <c r="B95" s="6"/>
      <c r="C95" s="7" t="str">
        <f>IF($AN95="","",参加申込書!$K$5)</f>
        <v/>
      </c>
      <c r="D95" s="7" t="str">
        <f>IF($AN95="","",'参加申込書(直接入力用)'!$G$4)</f>
        <v/>
      </c>
      <c r="E95" s="7" t="str">
        <f>IF($AN95="","",'参加申込書(直接入力用)'!$I$9)</f>
        <v/>
      </c>
      <c r="F95" s="7" t="str">
        <f>IF($AN95="","",'参加申込書(直接入力用)'!$K$9)</f>
        <v/>
      </c>
      <c r="G95" s="7" t="str">
        <f>IF($AN95="","",IF(参加申込書!$Q$5="","",参加申込書!$Q$5))</f>
        <v/>
      </c>
      <c r="H95" s="7" t="str">
        <f>IF($AN95="","",IF(参加申込書!$Q$7="","",参加申込書!$Q$7))</f>
        <v/>
      </c>
      <c r="I95" s="7" t="str">
        <f>IF($AN95="","",IF(参加申込書!$Q$6="","",参加申込書!$Q$6))</f>
        <v/>
      </c>
      <c r="J95" s="7" t="str">
        <f>IF($AN95="","",IF(参加申込書!$Q$8="","",参加申込書!$Q$8))</f>
        <v/>
      </c>
      <c r="K95" s="7" t="str">
        <f>IF($AN95="","",IF(参加申込書!$K$8="","",参加申込書!$K$8))</f>
        <v/>
      </c>
      <c r="L95" s="7" t="str">
        <f>IF($AN95="","",IF(参加申込書!$K$9="","",参加申込書!$K$9))</f>
        <v/>
      </c>
      <c r="M95" s="7"/>
      <c r="N95" s="7"/>
      <c r="O95" s="7"/>
      <c r="P95" s="7"/>
      <c r="Q95" s="7"/>
      <c r="R95" s="7"/>
      <c r="S95" s="7"/>
      <c r="T95" s="7"/>
      <c r="U95" s="7"/>
      <c r="V95" s="7"/>
      <c r="W95" s="7"/>
      <c r="X95" s="7"/>
      <c r="Y95" s="7"/>
      <c r="Z95" s="7"/>
      <c r="AA95" s="7"/>
      <c r="AB95" s="7"/>
      <c r="AC95" s="7"/>
      <c r="AD95" s="7" t="str">
        <f>IF($AN95="","",IF(CONCATENATE(参加申込書!$K$10,参加申込書!$K$11)="","",CONCATENATE(参加申込書!$K$10,参加申込書!$K$11)))</f>
        <v/>
      </c>
      <c r="AE95" s="7"/>
      <c r="AF95" s="7"/>
      <c r="AG95" s="7"/>
      <c r="AH95" s="7"/>
      <c r="AI95" s="7"/>
      <c r="AJ95" s="7" t="str">
        <f t="shared" si="6"/>
        <v/>
      </c>
      <c r="AK95" s="7" t="str">
        <f>IF($AN95="","",LEFT(参加申込書!$J107,5))</f>
        <v/>
      </c>
      <c r="AL95" s="7" t="str">
        <f>IF($AN95="","",MID(参加申込書!$J107,7,3))</f>
        <v/>
      </c>
      <c r="AM95" s="7" t="str">
        <f>IF($AN95="","",RIGHT(参加申込書!$J107,1))</f>
        <v/>
      </c>
      <c r="AN95" s="8" t="str">
        <f>IF(参加申込書!$L107=0,"",参加申込書!$L107)</f>
        <v/>
      </c>
      <c r="AO95" s="12" t="str">
        <f>IF(参加申込書!$N107=0,"",参加申込書!$N107)</f>
        <v/>
      </c>
      <c r="AP95" s="8" t="str">
        <f>IF(参加申込書!$M107=0,"",参加申込書!$M107)</f>
        <v/>
      </c>
      <c r="AQ95" s="8" t="str">
        <f>IF(参加申込書!$O107="","",参加申込書!$O107)</f>
        <v/>
      </c>
      <c r="AR95" s="8" t="str">
        <f>IF(参加申込書!$P107="","",参加申込書!$P107)</f>
        <v/>
      </c>
      <c r="AS95" s="8" t="str">
        <f>IF(参加申込書!$Q107=0,"",参加申込書!$Q107)</f>
        <v/>
      </c>
      <c r="AT95" s="8" t="str">
        <f>IF(参加申込書!$R107=0,"",参加申込書!$R107)</f>
        <v/>
      </c>
      <c r="AU95" s="8"/>
      <c r="AV95" s="8"/>
      <c r="AW95" s="8" t="str">
        <f>IF(参加申込書!$U107=0,"",参加申込書!$U107)</f>
        <v/>
      </c>
      <c r="AX95" s="8" t="str">
        <f>IF($AN95="","",IF(参加申込書!$S107=0,0,参加申込書!$S107))</f>
        <v/>
      </c>
      <c r="AY95" s="8" t="str">
        <f>IF(参加申込書!$T107="","",IF(参加申込書!$T107="男",1,2))</f>
        <v/>
      </c>
      <c r="AZ95" s="7"/>
      <c r="BA95" s="7"/>
      <c r="BB95" s="8"/>
      <c r="BC95" s="9" t="str">
        <f t="shared" ca="1" si="5"/>
        <v/>
      </c>
    </row>
    <row r="96" spans="1:55" x14ac:dyDescent="0.15">
      <c r="A96" s="5" t="str">
        <f t="shared" ca="1" si="4"/>
        <v/>
      </c>
      <c r="B96" s="6"/>
      <c r="C96" s="7" t="str">
        <f>IF($AN96="","",参加申込書!$K$5)</f>
        <v/>
      </c>
      <c r="D96" s="7" t="str">
        <f>IF($AN96="","",'参加申込書(直接入力用)'!$G$4)</f>
        <v/>
      </c>
      <c r="E96" s="7" t="str">
        <f>IF($AN96="","",'参加申込書(直接入力用)'!$I$9)</f>
        <v/>
      </c>
      <c r="F96" s="7" t="str">
        <f>IF($AN96="","",'参加申込書(直接入力用)'!$K$9)</f>
        <v/>
      </c>
      <c r="G96" s="7" t="str">
        <f>IF($AN96="","",IF(参加申込書!$Q$5="","",参加申込書!$Q$5))</f>
        <v/>
      </c>
      <c r="H96" s="7" t="str">
        <f>IF($AN96="","",IF(参加申込書!$Q$7="","",参加申込書!$Q$7))</f>
        <v/>
      </c>
      <c r="I96" s="7" t="str">
        <f>IF($AN96="","",IF(参加申込書!$Q$6="","",参加申込書!$Q$6))</f>
        <v/>
      </c>
      <c r="J96" s="7" t="str">
        <f>IF($AN96="","",IF(参加申込書!$Q$8="","",参加申込書!$Q$8))</f>
        <v/>
      </c>
      <c r="K96" s="7" t="str">
        <f>IF($AN96="","",IF(参加申込書!$K$8="","",参加申込書!$K$8))</f>
        <v/>
      </c>
      <c r="L96" s="7" t="str">
        <f>IF($AN96="","",IF(参加申込書!$K$9="","",参加申込書!$K$9))</f>
        <v/>
      </c>
      <c r="M96" s="7"/>
      <c r="N96" s="7"/>
      <c r="O96" s="7"/>
      <c r="P96" s="7"/>
      <c r="Q96" s="7"/>
      <c r="R96" s="7"/>
      <c r="S96" s="7"/>
      <c r="T96" s="7"/>
      <c r="U96" s="7"/>
      <c r="V96" s="7"/>
      <c r="W96" s="7"/>
      <c r="X96" s="7"/>
      <c r="Y96" s="7"/>
      <c r="Z96" s="7"/>
      <c r="AA96" s="7"/>
      <c r="AB96" s="7"/>
      <c r="AC96" s="7"/>
      <c r="AD96" s="7" t="str">
        <f>IF($AN96="","",IF(CONCATENATE(参加申込書!$K$10,参加申込書!$K$11)="","",CONCATENATE(参加申込書!$K$10,参加申込書!$K$11)))</f>
        <v/>
      </c>
      <c r="AE96" s="7"/>
      <c r="AF96" s="7"/>
      <c r="AG96" s="7"/>
      <c r="AH96" s="7"/>
      <c r="AI96" s="7"/>
      <c r="AJ96" s="7" t="str">
        <f t="shared" si="6"/>
        <v/>
      </c>
      <c r="AK96" s="7" t="str">
        <f>IF($AN96="","",LEFT(参加申込書!$J108,5))</f>
        <v/>
      </c>
      <c r="AL96" s="7" t="str">
        <f>IF($AN96="","",MID(参加申込書!$J108,7,3))</f>
        <v/>
      </c>
      <c r="AM96" s="7" t="str">
        <f>IF($AN96="","",RIGHT(参加申込書!$J108,1))</f>
        <v/>
      </c>
      <c r="AN96" s="8" t="str">
        <f>IF(参加申込書!$L108=0,"",参加申込書!$L108)</f>
        <v/>
      </c>
      <c r="AO96" s="12" t="str">
        <f>IF(参加申込書!$N108=0,"",参加申込書!$N108)</f>
        <v/>
      </c>
      <c r="AP96" s="8" t="str">
        <f>IF(参加申込書!$M108=0,"",参加申込書!$M108)</f>
        <v/>
      </c>
      <c r="AQ96" s="8" t="str">
        <f>IF(参加申込書!$O108="","",参加申込書!$O108)</f>
        <v/>
      </c>
      <c r="AR96" s="8" t="str">
        <f>IF(参加申込書!$P108="","",参加申込書!$P108)</f>
        <v/>
      </c>
      <c r="AS96" s="8" t="str">
        <f>IF(参加申込書!$Q108=0,"",参加申込書!$Q108)</f>
        <v/>
      </c>
      <c r="AT96" s="8" t="str">
        <f>IF(参加申込書!$R108=0,"",参加申込書!$R108)</f>
        <v/>
      </c>
      <c r="AU96" s="8"/>
      <c r="AV96" s="8"/>
      <c r="AW96" s="8" t="str">
        <f>IF(参加申込書!$U108=0,"",参加申込書!$U108)</f>
        <v/>
      </c>
      <c r="AX96" s="8" t="str">
        <f>IF($AN96="","",IF(参加申込書!$S108=0,0,参加申込書!$S108))</f>
        <v/>
      </c>
      <c r="AY96" s="8" t="str">
        <f>IF(参加申込書!$T108="","",IF(参加申込書!$T108="男",1,2))</f>
        <v/>
      </c>
      <c r="AZ96" s="7"/>
      <c r="BA96" s="7"/>
      <c r="BB96" s="8"/>
      <c r="BC96" s="9" t="str">
        <f t="shared" ca="1" si="5"/>
        <v/>
      </c>
    </row>
    <row r="97" spans="1:55" x14ac:dyDescent="0.15">
      <c r="A97" s="5" t="str">
        <f t="shared" ca="1" si="4"/>
        <v/>
      </c>
      <c r="B97" s="6"/>
      <c r="C97" s="7" t="str">
        <f>IF($AN97="","",参加申込書!$K$5)</f>
        <v/>
      </c>
      <c r="D97" s="7" t="str">
        <f>IF($AN97="","",'参加申込書(直接入力用)'!$G$4)</f>
        <v/>
      </c>
      <c r="E97" s="7" t="str">
        <f>IF($AN97="","",'参加申込書(直接入力用)'!$I$9)</f>
        <v/>
      </c>
      <c r="F97" s="7" t="str">
        <f>IF($AN97="","",'参加申込書(直接入力用)'!$K$9)</f>
        <v/>
      </c>
      <c r="G97" s="7" t="str">
        <f>IF($AN97="","",IF(参加申込書!$Q$5="","",参加申込書!$Q$5))</f>
        <v/>
      </c>
      <c r="H97" s="7" t="str">
        <f>IF($AN97="","",IF(参加申込書!$Q$7="","",参加申込書!$Q$7))</f>
        <v/>
      </c>
      <c r="I97" s="7" t="str">
        <f>IF($AN97="","",IF(参加申込書!$Q$6="","",参加申込書!$Q$6))</f>
        <v/>
      </c>
      <c r="J97" s="7" t="str">
        <f>IF($AN97="","",IF(参加申込書!$Q$8="","",参加申込書!$Q$8))</f>
        <v/>
      </c>
      <c r="K97" s="7" t="str">
        <f>IF($AN97="","",IF(参加申込書!$K$8="","",参加申込書!$K$8))</f>
        <v/>
      </c>
      <c r="L97" s="7" t="str">
        <f>IF($AN97="","",IF(参加申込書!$K$9="","",参加申込書!$K$9))</f>
        <v/>
      </c>
      <c r="M97" s="7"/>
      <c r="N97" s="7"/>
      <c r="O97" s="7"/>
      <c r="P97" s="7"/>
      <c r="Q97" s="7"/>
      <c r="R97" s="7"/>
      <c r="S97" s="7"/>
      <c r="T97" s="7"/>
      <c r="U97" s="7"/>
      <c r="V97" s="7"/>
      <c r="W97" s="7"/>
      <c r="X97" s="7"/>
      <c r="Y97" s="7"/>
      <c r="Z97" s="7"/>
      <c r="AA97" s="7"/>
      <c r="AB97" s="7"/>
      <c r="AC97" s="7"/>
      <c r="AD97" s="7" t="str">
        <f>IF($AN97="","",IF(CONCATENATE(参加申込書!$K$10,参加申込書!$K$11)="","",CONCATENATE(参加申込書!$K$10,参加申込書!$K$11)))</f>
        <v/>
      </c>
      <c r="AE97" s="7"/>
      <c r="AF97" s="7"/>
      <c r="AG97" s="7"/>
      <c r="AH97" s="7"/>
      <c r="AI97" s="7"/>
      <c r="AJ97" s="7" t="str">
        <f t="shared" si="6"/>
        <v/>
      </c>
      <c r="AK97" s="7" t="str">
        <f>IF($AN97="","",LEFT(参加申込書!$J109,5))</f>
        <v/>
      </c>
      <c r="AL97" s="7" t="str">
        <f>IF($AN97="","",MID(参加申込書!$J109,7,3))</f>
        <v/>
      </c>
      <c r="AM97" s="7" t="str">
        <f>IF($AN97="","",RIGHT(参加申込書!$J109,1))</f>
        <v/>
      </c>
      <c r="AN97" s="8" t="str">
        <f>IF(参加申込書!$L109=0,"",参加申込書!$L109)</f>
        <v/>
      </c>
      <c r="AO97" s="12" t="str">
        <f>IF(参加申込書!$N109=0,"",参加申込書!$N109)</f>
        <v/>
      </c>
      <c r="AP97" s="8" t="str">
        <f>IF(参加申込書!$M109=0,"",参加申込書!$M109)</f>
        <v/>
      </c>
      <c r="AQ97" s="8" t="str">
        <f>IF(参加申込書!$O109="","",参加申込書!$O109)</f>
        <v/>
      </c>
      <c r="AR97" s="8" t="str">
        <f>IF(参加申込書!$P109="","",参加申込書!$P109)</f>
        <v/>
      </c>
      <c r="AS97" s="8" t="str">
        <f>IF(参加申込書!$Q109=0,"",参加申込書!$Q109)</f>
        <v/>
      </c>
      <c r="AT97" s="8" t="str">
        <f>IF(参加申込書!$R109=0,"",参加申込書!$R109)</f>
        <v/>
      </c>
      <c r="AU97" s="8"/>
      <c r="AV97" s="8"/>
      <c r="AW97" s="8" t="str">
        <f>IF(参加申込書!$U109=0,"",参加申込書!$U109)</f>
        <v/>
      </c>
      <c r="AX97" s="8" t="str">
        <f>IF($AN97="","",IF(参加申込書!$S109=0,0,参加申込書!$S109))</f>
        <v/>
      </c>
      <c r="AY97" s="8" t="str">
        <f>IF(参加申込書!$T109="","",IF(参加申込書!$T109="男",1,2))</f>
        <v/>
      </c>
      <c r="AZ97" s="7"/>
      <c r="BA97" s="7"/>
      <c r="BB97" s="8"/>
      <c r="BC97" s="9" t="str">
        <f t="shared" ca="1" si="5"/>
        <v/>
      </c>
    </row>
    <row r="98" spans="1:55" x14ac:dyDescent="0.15">
      <c r="A98" s="5" t="str">
        <f t="shared" ca="1" si="4"/>
        <v/>
      </c>
      <c r="B98" s="6"/>
      <c r="C98" s="7" t="str">
        <f>IF($AN98="","",参加申込書!$K$5)</f>
        <v/>
      </c>
      <c r="D98" s="7" t="str">
        <f>IF($AN98="","",'参加申込書(直接入力用)'!$G$4)</f>
        <v/>
      </c>
      <c r="E98" s="7" t="str">
        <f>IF($AN98="","",'参加申込書(直接入力用)'!$I$9)</f>
        <v/>
      </c>
      <c r="F98" s="7" t="str">
        <f>IF($AN98="","",'参加申込書(直接入力用)'!$K$9)</f>
        <v/>
      </c>
      <c r="G98" s="7" t="str">
        <f>IF($AN98="","",IF(参加申込書!$Q$5="","",参加申込書!$Q$5))</f>
        <v/>
      </c>
      <c r="H98" s="7" t="str">
        <f>IF($AN98="","",IF(参加申込書!$Q$7="","",参加申込書!$Q$7))</f>
        <v/>
      </c>
      <c r="I98" s="7" t="str">
        <f>IF($AN98="","",IF(参加申込書!$Q$6="","",参加申込書!$Q$6))</f>
        <v/>
      </c>
      <c r="J98" s="7" t="str">
        <f>IF($AN98="","",IF(参加申込書!$Q$8="","",参加申込書!$Q$8))</f>
        <v/>
      </c>
      <c r="K98" s="7" t="str">
        <f>IF($AN98="","",IF(参加申込書!$K$8="","",参加申込書!$K$8))</f>
        <v/>
      </c>
      <c r="L98" s="7" t="str">
        <f>IF($AN98="","",IF(参加申込書!$K$9="","",参加申込書!$K$9))</f>
        <v/>
      </c>
      <c r="M98" s="7"/>
      <c r="N98" s="7"/>
      <c r="O98" s="7"/>
      <c r="P98" s="7"/>
      <c r="Q98" s="7"/>
      <c r="R98" s="7"/>
      <c r="S98" s="7"/>
      <c r="T98" s="7"/>
      <c r="U98" s="7"/>
      <c r="V98" s="7"/>
      <c r="W98" s="7"/>
      <c r="X98" s="7"/>
      <c r="Y98" s="7"/>
      <c r="Z98" s="7"/>
      <c r="AA98" s="7"/>
      <c r="AB98" s="7"/>
      <c r="AC98" s="7"/>
      <c r="AD98" s="7" t="str">
        <f>IF($AN98="","",IF(CONCATENATE(参加申込書!$K$10,参加申込書!$K$11)="","",CONCATENATE(参加申込書!$K$10,参加申込書!$K$11)))</f>
        <v/>
      </c>
      <c r="AE98" s="7"/>
      <c r="AF98" s="7"/>
      <c r="AG98" s="7"/>
      <c r="AH98" s="7"/>
      <c r="AI98" s="7"/>
      <c r="AJ98" s="7" t="str">
        <f t="shared" si="6"/>
        <v/>
      </c>
      <c r="AK98" s="7" t="str">
        <f>IF($AN98="","",LEFT(参加申込書!$J110,5))</f>
        <v/>
      </c>
      <c r="AL98" s="7" t="str">
        <f>IF($AN98="","",MID(参加申込書!$J110,7,3))</f>
        <v/>
      </c>
      <c r="AM98" s="7" t="str">
        <f>IF($AN98="","",RIGHT(参加申込書!$J110,1))</f>
        <v/>
      </c>
      <c r="AN98" s="8" t="str">
        <f>IF(参加申込書!$L110=0,"",参加申込書!$L110)</f>
        <v/>
      </c>
      <c r="AO98" s="12" t="str">
        <f>IF(参加申込書!$N110=0,"",参加申込書!$N110)</f>
        <v/>
      </c>
      <c r="AP98" s="8" t="str">
        <f>IF(参加申込書!$M110=0,"",参加申込書!$M110)</f>
        <v/>
      </c>
      <c r="AQ98" s="8" t="str">
        <f>IF(参加申込書!$O110="","",参加申込書!$O110)</f>
        <v/>
      </c>
      <c r="AR98" s="8" t="str">
        <f>IF(参加申込書!$P110="","",参加申込書!$P110)</f>
        <v/>
      </c>
      <c r="AS98" s="8" t="str">
        <f>IF(参加申込書!$Q110=0,"",参加申込書!$Q110)</f>
        <v/>
      </c>
      <c r="AT98" s="8" t="str">
        <f>IF(参加申込書!$R110=0,"",参加申込書!$R110)</f>
        <v/>
      </c>
      <c r="AU98" s="8"/>
      <c r="AV98" s="8"/>
      <c r="AW98" s="8" t="str">
        <f>IF(参加申込書!$U110=0,"",参加申込書!$U110)</f>
        <v/>
      </c>
      <c r="AX98" s="8" t="str">
        <f>IF($AN98="","",IF(参加申込書!$S110=0,0,参加申込書!$S110))</f>
        <v/>
      </c>
      <c r="AY98" s="8" t="str">
        <f>IF(参加申込書!$T110="","",IF(参加申込書!$T110="男",1,2))</f>
        <v/>
      </c>
      <c r="AZ98" s="7"/>
      <c r="BA98" s="7"/>
      <c r="BB98" s="8"/>
      <c r="BC98" s="9" t="str">
        <f t="shared" ca="1" si="5"/>
        <v/>
      </c>
    </row>
    <row r="99" spans="1:55" x14ac:dyDescent="0.15">
      <c r="A99" s="5" t="str">
        <f t="shared" ca="1" si="4"/>
        <v/>
      </c>
      <c r="B99" s="6"/>
      <c r="C99" s="7" t="str">
        <f>IF($AN99="","",参加申込書!$K$5)</f>
        <v/>
      </c>
      <c r="D99" s="7" t="str">
        <f>IF($AN99="","",'参加申込書(直接入力用)'!$G$4)</f>
        <v/>
      </c>
      <c r="E99" s="7" t="str">
        <f>IF($AN99="","",'参加申込書(直接入力用)'!$I$9)</f>
        <v/>
      </c>
      <c r="F99" s="7" t="str">
        <f>IF($AN99="","",'参加申込書(直接入力用)'!$K$9)</f>
        <v/>
      </c>
      <c r="G99" s="7" t="str">
        <f>IF($AN99="","",IF(参加申込書!$Q$5="","",参加申込書!$Q$5))</f>
        <v/>
      </c>
      <c r="H99" s="7" t="str">
        <f>IF($AN99="","",IF(参加申込書!$Q$7="","",参加申込書!$Q$7))</f>
        <v/>
      </c>
      <c r="I99" s="7" t="str">
        <f>IF($AN99="","",IF(参加申込書!$Q$6="","",参加申込書!$Q$6))</f>
        <v/>
      </c>
      <c r="J99" s="7" t="str">
        <f>IF($AN99="","",IF(参加申込書!$Q$8="","",参加申込書!$Q$8))</f>
        <v/>
      </c>
      <c r="K99" s="7" t="str">
        <f>IF($AN99="","",IF(参加申込書!$K$8="","",参加申込書!$K$8))</f>
        <v/>
      </c>
      <c r="L99" s="7" t="str">
        <f>IF($AN99="","",IF(参加申込書!$K$9="","",参加申込書!$K$9))</f>
        <v/>
      </c>
      <c r="M99" s="7"/>
      <c r="N99" s="7"/>
      <c r="O99" s="7"/>
      <c r="P99" s="7"/>
      <c r="Q99" s="7"/>
      <c r="R99" s="7"/>
      <c r="S99" s="7"/>
      <c r="T99" s="7"/>
      <c r="U99" s="7"/>
      <c r="V99" s="7"/>
      <c r="W99" s="7"/>
      <c r="X99" s="7"/>
      <c r="Y99" s="7"/>
      <c r="Z99" s="7"/>
      <c r="AA99" s="7"/>
      <c r="AB99" s="7"/>
      <c r="AC99" s="7"/>
      <c r="AD99" s="7" t="str">
        <f>IF($AN99="","",IF(CONCATENATE(参加申込書!$K$10,参加申込書!$K$11)="","",CONCATENATE(参加申込書!$K$10,参加申込書!$K$11)))</f>
        <v/>
      </c>
      <c r="AE99" s="7"/>
      <c r="AF99" s="7"/>
      <c r="AG99" s="7"/>
      <c r="AH99" s="7"/>
      <c r="AI99" s="7"/>
      <c r="AJ99" s="7" t="str">
        <f t="shared" si="6"/>
        <v/>
      </c>
      <c r="AK99" s="7" t="str">
        <f>IF($AN99="","",LEFT(参加申込書!$J111,5))</f>
        <v/>
      </c>
      <c r="AL99" s="7" t="str">
        <f>IF($AN99="","",MID(参加申込書!$J111,7,3))</f>
        <v/>
      </c>
      <c r="AM99" s="7" t="str">
        <f>IF($AN99="","",RIGHT(参加申込書!$J111,1))</f>
        <v/>
      </c>
      <c r="AN99" s="8" t="str">
        <f>IF(参加申込書!$L111=0,"",参加申込書!$L111)</f>
        <v/>
      </c>
      <c r="AO99" s="12" t="str">
        <f>IF(参加申込書!$N111=0,"",参加申込書!$N111)</f>
        <v/>
      </c>
      <c r="AP99" s="8" t="str">
        <f>IF(参加申込書!$M111=0,"",参加申込書!$M111)</f>
        <v/>
      </c>
      <c r="AQ99" s="8" t="str">
        <f>IF(参加申込書!$O111="","",参加申込書!$O111)</f>
        <v/>
      </c>
      <c r="AR99" s="8" t="str">
        <f>IF(参加申込書!$P111="","",参加申込書!$P111)</f>
        <v/>
      </c>
      <c r="AS99" s="8" t="str">
        <f>IF(参加申込書!$Q111=0,"",参加申込書!$Q111)</f>
        <v/>
      </c>
      <c r="AT99" s="8" t="str">
        <f>IF(参加申込書!$R111=0,"",参加申込書!$R111)</f>
        <v/>
      </c>
      <c r="AU99" s="8"/>
      <c r="AV99" s="8"/>
      <c r="AW99" s="8" t="str">
        <f>IF(参加申込書!$U111=0,"",参加申込書!$U111)</f>
        <v/>
      </c>
      <c r="AX99" s="8" t="str">
        <f>IF($AN99="","",IF(参加申込書!$S111=0,0,参加申込書!$S111))</f>
        <v/>
      </c>
      <c r="AY99" s="8" t="str">
        <f>IF(参加申込書!$T111="","",IF(参加申込書!$T111="男",1,2))</f>
        <v/>
      </c>
      <c r="AZ99" s="7"/>
      <c r="BA99" s="7"/>
      <c r="BB99" s="8"/>
      <c r="BC99" s="9" t="str">
        <f t="shared" ca="1" si="5"/>
        <v/>
      </c>
    </row>
    <row r="100" spans="1:55" x14ac:dyDescent="0.15">
      <c r="A100" s="5" t="str">
        <f t="shared" ca="1" si="4"/>
        <v/>
      </c>
      <c r="B100" s="6"/>
      <c r="C100" s="7" t="str">
        <f>IF($AN100="","",参加申込書!$K$5)</f>
        <v/>
      </c>
      <c r="D100" s="7" t="str">
        <f>IF($AN100="","",'参加申込書(直接入力用)'!$G$4)</f>
        <v/>
      </c>
      <c r="E100" s="7" t="str">
        <f>IF($AN100="","",'参加申込書(直接入力用)'!$I$9)</f>
        <v/>
      </c>
      <c r="F100" s="7" t="str">
        <f>IF($AN100="","",'参加申込書(直接入力用)'!$K$9)</f>
        <v/>
      </c>
      <c r="G100" s="7" t="str">
        <f>IF($AN100="","",IF(参加申込書!$Q$5="","",参加申込書!$Q$5))</f>
        <v/>
      </c>
      <c r="H100" s="7" t="str">
        <f>IF($AN100="","",IF(参加申込書!$Q$7="","",参加申込書!$Q$7))</f>
        <v/>
      </c>
      <c r="I100" s="7" t="str">
        <f>IF($AN100="","",IF(参加申込書!$Q$6="","",参加申込書!$Q$6))</f>
        <v/>
      </c>
      <c r="J100" s="7" t="str">
        <f>IF($AN100="","",IF(参加申込書!$Q$8="","",参加申込書!$Q$8))</f>
        <v/>
      </c>
      <c r="K100" s="7" t="str">
        <f>IF($AN100="","",IF(参加申込書!$K$8="","",参加申込書!$K$8))</f>
        <v/>
      </c>
      <c r="L100" s="7" t="str">
        <f>IF($AN100="","",IF(参加申込書!$K$9="","",参加申込書!$K$9))</f>
        <v/>
      </c>
      <c r="M100" s="7"/>
      <c r="N100" s="7"/>
      <c r="O100" s="7"/>
      <c r="P100" s="7"/>
      <c r="Q100" s="7"/>
      <c r="R100" s="7"/>
      <c r="S100" s="7"/>
      <c r="T100" s="7"/>
      <c r="U100" s="7"/>
      <c r="V100" s="7"/>
      <c r="W100" s="7"/>
      <c r="X100" s="7"/>
      <c r="Y100" s="7"/>
      <c r="Z100" s="7"/>
      <c r="AA100" s="7"/>
      <c r="AB100" s="7"/>
      <c r="AC100" s="7"/>
      <c r="AD100" s="7" t="str">
        <f>IF($AN100="","",IF(CONCATENATE(参加申込書!$K$10,参加申込書!$K$11)="","",CONCATENATE(参加申込書!$K$10,参加申込書!$K$11)))</f>
        <v/>
      </c>
      <c r="AE100" s="7"/>
      <c r="AF100" s="7"/>
      <c r="AG100" s="7"/>
      <c r="AH100" s="7"/>
      <c r="AI100" s="7"/>
      <c r="AJ100" s="7" t="str">
        <f t="shared" si="6"/>
        <v/>
      </c>
      <c r="AK100" s="7" t="str">
        <f>IF($AN100="","",LEFT(参加申込書!$J112,5))</f>
        <v/>
      </c>
      <c r="AL100" s="7" t="str">
        <f>IF($AN100="","",MID(参加申込書!$J112,7,3))</f>
        <v/>
      </c>
      <c r="AM100" s="7" t="str">
        <f>IF($AN100="","",RIGHT(参加申込書!$J112,1))</f>
        <v/>
      </c>
      <c r="AN100" s="8" t="str">
        <f>IF(参加申込書!$L112=0,"",参加申込書!$L112)</f>
        <v/>
      </c>
      <c r="AO100" s="12" t="str">
        <f>IF(参加申込書!$N112=0,"",参加申込書!$N112)</f>
        <v/>
      </c>
      <c r="AP100" s="8" t="str">
        <f>IF(参加申込書!$M112=0,"",参加申込書!$M112)</f>
        <v/>
      </c>
      <c r="AQ100" s="8" t="str">
        <f>IF(参加申込書!$O112="","",参加申込書!$O112)</f>
        <v/>
      </c>
      <c r="AR100" s="8" t="str">
        <f>IF(参加申込書!$P112="","",参加申込書!$P112)</f>
        <v/>
      </c>
      <c r="AS100" s="8" t="str">
        <f>IF(参加申込書!$Q112=0,"",参加申込書!$Q112)</f>
        <v/>
      </c>
      <c r="AT100" s="8" t="str">
        <f>IF(参加申込書!$R112=0,"",参加申込書!$R112)</f>
        <v/>
      </c>
      <c r="AU100" s="8"/>
      <c r="AV100" s="8"/>
      <c r="AW100" s="8" t="str">
        <f>IF(参加申込書!$U112=0,"",参加申込書!$U112)</f>
        <v/>
      </c>
      <c r="AX100" s="8" t="str">
        <f>IF($AN100="","",IF(参加申込書!$S112=0,0,参加申込書!$S112))</f>
        <v/>
      </c>
      <c r="AY100" s="8" t="str">
        <f>IF(参加申込書!$T112="","",IF(参加申込書!$T112="男",1,2))</f>
        <v/>
      </c>
      <c r="AZ100" s="7"/>
      <c r="BA100" s="7"/>
      <c r="BB100" s="8"/>
      <c r="BC100" s="9" t="str">
        <f t="shared" ca="1" si="5"/>
        <v/>
      </c>
    </row>
    <row r="101" spans="1:55" x14ac:dyDescent="0.15">
      <c r="A101" s="5" t="str">
        <f t="shared" ca="1" si="4"/>
        <v/>
      </c>
      <c r="B101" s="6"/>
      <c r="C101" s="7" t="str">
        <f>IF($AN101="","",参加申込書!$K$5)</f>
        <v/>
      </c>
      <c r="D101" s="7" t="str">
        <f>IF($AN101="","",'参加申込書(直接入力用)'!$G$4)</f>
        <v/>
      </c>
      <c r="E101" s="7" t="str">
        <f>IF($AN101="","",'参加申込書(直接入力用)'!$I$9)</f>
        <v/>
      </c>
      <c r="F101" s="7" t="str">
        <f>IF($AN101="","",'参加申込書(直接入力用)'!$K$9)</f>
        <v/>
      </c>
      <c r="G101" s="7" t="str">
        <f>IF($AN101="","",IF(参加申込書!$Q$5="","",参加申込書!$Q$5))</f>
        <v/>
      </c>
      <c r="H101" s="7" t="str">
        <f>IF($AN101="","",IF(参加申込書!$Q$7="","",参加申込書!$Q$7))</f>
        <v/>
      </c>
      <c r="I101" s="7" t="str">
        <f>IF($AN101="","",IF(参加申込書!$Q$6="","",参加申込書!$Q$6))</f>
        <v/>
      </c>
      <c r="J101" s="7" t="str">
        <f>IF($AN101="","",IF(参加申込書!$Q$8="","",参加申込書!$Q$8))</f>
        <v/>
      </c>
      <c r="K101" s="7" t="str">
        <f>IF($AN101="","",IF(参加申込書!$K$8="","",参加申込書!$K$8))</f>
        <v/>
      </c>
      <c r="L101" s="7" t="str">
        <f>IF($AN101="","",IF(参加申込書!$K$9="","",参加申込書!$K$9))</f>
        <v/>
      </c>
      <c r="M101" s="7"/>
      <c r="N101" s="7"/>
      <c r="O101" s="7"/>
      <c r="P101" s="7"/>
      <c r="Q101" s="7"/>
      <c r="R101" s="7"/>
      <c r="S101" s="7"/>
      <c r="T101" s="7"/>
      <c r="U101" s="7"/>
      <c r="V101" s="7"/>
      <c r="W101" s="7"/>
      <c r="X101" s="7"/>
      <c r="Y101" s="7"/>
      <c r="Z101" s="7"/>
      <c r="AA101" s="7"/>
      <c r="AB101" s="7"/>
      <c r="AC101" s="7"/>
      <c r="AD101" s="7" t="str">
        <f>IF($AN101="","",IF(CONCATENATE(参加申込書!$K$10,参加申込書!$K$11)="","",CONCATENATE(参加申込書!$K$10,参加申込書!$K$11)))</f>
        <v/>
      </c>
      <c r="AE101" s="7"/>
      <c r="AF101" s="7"/>
      <c r="AG101" s="7"/>
      <c r="AH101" s="7"/>
      <c r="AI101" s="7"/>
      <c r="AJ101" s="7" t="str">
        <f t="shared" si="6"/>
        <v/>
      </c>
      <c r="AK101" s="7" t="str">
        <f>IF($AN101="","",LEFT(参加申込書!$J113,5))</f>
        <v/>
      </c>
      <c r="AL101" s="7" t="str">
        <f>IF($AN101="","",MID(参加申込書!$J113,7,3))</f>
        <v/>
      </c>
      <c r="AM101" s="7" t="str">
        <f>IF($AN101="","",RIGHT(参加申込書!$J113,1))</f>
        <v/>
      </c>
      <c r="AN101" s="8" t="str">
        <f>IF(参加申込書!$L113=0,"",参加申込書!$L113)</f>
        <v/>
      </c>
      <c r="AO101" s="12" t="str">
        <f>IF(参加申込書!$N113=0,"",参加申込書!$N113)</f>
        <v/>
      </c>
      <c r="AP101" s="8" t="str">
        <f>IF(参加申込書!$M113=0,"",参加申込書!$M113)</f>
        <v/>
      </c>
      <c r="AQ101" s="8" t="str">
        <f>IF(参加申込書!$O113="","",参加申込書!$O113)</f>
        <v/>
      </c>
      <c r="AR101" s="8" t="str">
        <f>IF(参加申込書!$P113="","",参加申込書!$P113)</f>
        <v/>
      </c>
      <c r="AS101" s="8" t="str">
        <f>IF(参加申込書!$Q113=0,"",参加申込書!$Q113)</f>
        <v/>
      </c>
      <c r="AT101" s="8" t="str">
        <f>IF(参加申込書!$R113=0,"",参加申込書!$R113)</f>
        <v/>
      </c>
      <c r="AU101" s="8"/>
      <c r="AV101" s="8"/>
      <c r="AW101" s="8" t="str">
        <f>IF(参加申込書!$U113=0,"",参加申込書!$U113)</f>
        <v/>
      </c>
      <c r="AX101" s="8" t="str">
        <f>IF($AN101="","",IF(参加申込書!$S113=0,0,参加申込書!$S113))</f>
        <v/>
      </c>
      <c r="AY101" s="8" t="str">
        <f>IF(参加申込書!$T113="","",IF(参加申込書!$T113="男",1,2))</f>
        <v/>
      </c>
      <c r="AZ101" s="7"/>
      <c r="BA101" s="7"/>
      <c r="BB101" s="8"/>
      <c r="BC101" s="9" t="str">
        <f t="shared" ca="1" si="5"/>
        <v/>
      </c>
    </row>
  </sheetData>
  <phoneticPr fontId="2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sheetPr>
  <dimension ref="A1:BC101"/>
  <sheetViews>
    <sheetView workbookViewId="0">
      <selection activeCell="B2" sqref="B2"/>
    </sheetView>
  </sheetViews>
  <sheetFormatPr defaultRowHeight="12" x14ac:dyDescent="0.15"/>
  <cols>
    <col min="1" max="1" width="13" customWidth="1"/>
    <col min="2" max="2" width="5.7109375" customWidth="1"/>
    <col min="3" max="3" width="23" bestFit="1" customWidth="1"/>
    <col min="4" max="6" width="2.140625" customWidth="1"/>
    <col min="7" max="7" width="16" customWidth="1"/>
    <col min="8" max="8" width="23.5703125" bestFit="1" customWidth="1"/>
    <col min="9" max="12" width="14.140625" bestFit="1" customWidth="1"/>
    <col min="13" max="17" width="2.140625" customWidth="1"/>
    <col min="18" max="27" width="2.28515625" customWidth="1"/>
    <col min="28" max="29" width="3" customWidth="1"/>
    <col min="30" max="30" width="8.5703125" bestFit="1" customWidth="1"/>
    <col min="31" max="32" width="6" bestFit="1" customWidth="1"/>
    <col min="33" max="35" width="6" customWidth="1"/>
    <col min="36" max="36" width="4" customWidth="1"/>
    <col min="37" max="37" width="10.42578125" customWidth="1"/>
    <col min="38" max="38" width="4" customWidth="1"/>
    <col min="39" max="39" width="3.140625" customWidth="1"/>
    <col min="40" max="40" width="33.85546875" customWidth="1"/>
    <col min="41" max="41" width="16.85546875" style="13" bestFit="1" customWidth="1"/>
    <col min="42" max="42" width="7.5703125" customWidth="1"/>
    <col min="43" max="43" width="19.28515625" bestFit="1" customWidth="1"/>
    <col min="45" max="45" width="12.85546875" bestFit="1" customWidth="1"/>
    <col min="46" max="46" width="14.42578125" bestFit="1" customWidth="1"/>
    <col min="47" max="49" width="14.42578125" customWidth="1"/>
    <col min="50" max="51" width="4.7109375" customWidth="1"/>
    <col min="52" max="52" width="9.7109375" bestFit="1" customWidth="1"/>
    <col min="53" max="53" width="10.7109375" bestFit="1" customWidth="1"/>
    <col min="54" max="54" width="11.140625" bestFit="1" customWidth="1"/>
    <col min="55" max="55" width="19.140625" customWidth="1"/>
  </cols>
  <sheetData>
    <row r="1" spans="1:55" s="4" customFormat="1" ht="180" x14ac:dyDescent="0.15">
      <c r="A1" s="1" t="s">
        <v>77</v>
      </c>
      <c r="B1" s="1" t="s">
        <v>78</v>
      </c>
      <c r="C1" s="10" t="s">
        <v>79</v>
      </c>
      <c r="D1" s="2" t="s">
        <v>80</v>
      </c>
      <c r="E1" s="2" t="s">
        <v>81</v>
      </c>
      <c r="F1" s="2" t="s">
        <v>82</v>
      </c>
      <c r="G1" s="1" t="s">
        <v>83</v>
      </c>
      <c r="H1" s="1" t="s">
        <v>84</v>
      </c>
      <c r="I1" s="1" t="s">
        <v>85</v>
      </c>
      <c r="J1" s="1" t="s">
        <v>86</v>
      </c>
      <c r="K1" s="1" t="s">
        <v>87</v>
      </c>
      <c r="L1" s="1" t="s">
        <v>88</v>
      </c>
      <c r="M1" s="2" t="s">
        <v>89</v>
      </c>
      <c r="N1" s="2" t="s">
        <v>90</v>
      </c>
      <c r="O1" s="2" t="s">
        <v>91</v>
      </c>
      <c r="P1" s="2" t="s">
        <v>92</v>
      </c>
      <c r="Q1" s="2" t="s">
        <v>93</v>
      </c>
      <c r="R1" s="1" t="s">
        <v>94</v>
      </c>
      <c r="S1" s="1" t="s">
        <v>95</v>
      </c>
      <c r="T1" s="1" t="s">
        <v>96</v>
      </c>
      <c r="U1" s="1" t="s">
        <v>97</v>
      </c>
      <c r="V1" s="1" t="s">
        <v>98</v>
      </c>
      <c r="W1" s="1" t="s">
        <v>99</v>
      </c>
      <c r="X1" s="1" t="s">
        <v>100</v>
      </c>
      <c r="Y1" s="1" t="s">
        <v>101</v>
      </c>
      <c r="Z1" s="1" t="s">
        <v>102</v>
      </c>
      <c r="AA1" s="1" t="s">
        <v>103</v>
      </c>
      <c r="AB1" s="3" t="s">
        <v>104</v>
      </c>
      <c r="AC1" s="3" t="s">
        <v>105</v>
      </c>
      <c r="AD1" s="1" t="s">
        <v>106</v>
      </c>
      <c r="AE1" s="1" t="s">
        <v>107</v>
      </c>
      <c r="AF1" s="1" t="s">
        <v>108</v>
      </c>
      <c r="AG1" s="1" t="s">
        <v>303</v>
      </c>
      <c r="AH1" s="1" t="s">
        <v>304</v>
      </c>
      <c r="AI1" s="1" t="s">
        <v>305</v>
      </c>
      <c r="AJ1" s="1" t="s">
        <v>109</v>
      </c>
      <c r="AK1" s="1" t="s">
        <v>110</v>
      </c>
      <c r="AL1" s="1" t="s">
        <v>111</v>
      </c>
      <c r="AM1" s="1" t="s">
        <v>112</v>
      </c>
      <c r="AN1" s="3" t="s">
        <v>113</v>
      </c>
      <c r="AO1" s="11" t="s">
        <v>114</v>
      </c>
      <c r="AP1" s="3" t="s">
        <v>115</v>
      </c>
      <c r="AQ1" s="1" t="s">
        <v>116</v>
      </c>
      <c r="AR1" s="1" t="s">
        <v>117</v>
      </c>
      <c r="AS1" s="1" t="s">
        <v>118</v>
      </c>
      <c r="AT1" s="1" t="s">
        <v>119</v>
      </c>
      <c r="AU1" s="1" t="s">
        <v>306</v>
      </c>
      <c r="AV1" s="1" t="s">
        <v>309</v>
      </c>
      <c r="AW1" s="1" t="s">
        <v>307</v>
      </c>
      <c r="AX1" s="1" t="s">
        <v>3</v>
      </c>
      <c r="AY1" s="1" t="s">
        <v>120</v>
      </c>
      <c r="AZ1" s="1" t="s">
        <v>121</v>
      </c>
      <c r="BA1" s="1" t="s">
        <v>122</v>
      </c>
      <c r="BB1" s="1" t="s">
        <v>123</v>
      </c>
      <c r="BC1" s="1" t="s">
        <v>124</v>
      </c>
    </row>
    <row r="2" spans="1:55" x14ac:dyDescent="0.15">
      <c r="A2" s="5" t="str">
        <f ca="1">IF($AN2="","",TEXT(NOW(),"YYMMDDHHMMSS"))</f>
        <v/>
      </c>
      <c r="B2" s="6"/>
      <c r="C2" s="8" t="str">
        <f>IF($AN2="","",'参加申込書(直接入力用)'!$G$5)</f>
        <v/>
      </c>
      <c r="D2" s="7" t="str">
        <f>IF($AN2="","",'参加申込書(直接入力用)'!$G$4)</f>
        <v/>
      </c>
      <c r="E2" s="7" t="str">
        <f>IF($AN2="","",'参加申込書(直接入力用)'!$I$9)</f>
        <v/>
      </c>
      <c r="F2" s="7" t="str">
        <f>IF($AN2="","",'参加申込書(直接入力用)'!$K$9)</f>
        <v/>
      </c>
      <c r="G2" s="7" t="str">
        <f>IF($AN2="","",IF('参加申込書(直接入力用)'!$M$5="","",'参加申込書(直接入力用)'!$M$5))</f>
        <v/>
      </c>
      <c r="H2" s="7" t="str">
        <f>IF($AN2="","",IF('参加申込書(直接入力用)'!$M$7="","",'参加申込書(直接入力用)'!$M$7))</f>
        <v/>
      </c>
      <c r="I2" s="7" t="str">
        <f>IF($AN2="","",IF('参加申込書(直接入力用)'!$M$6="","",'参加申込書(直接入力用)'!$M$6))</f>
        <v/>
      </c>
      <c r="J2" s="7" t="str">
        <f>IF($AN2="","",IF('参加申込書(直接入力用)'!$M$8="","",'参加申込書(直接入力用)'!$M$8))</f>
        <v/>
      </c>
      <c r="K2" s="7" t="str">
        <f>IF($AN2="","",IF('参加申込書(直接入力用)'!$G$8="","",'参加申込書(直接入力用)'!$G$8))</f>
        <v/>
      </c>
      <c r="L2" s="7" t="str">
        <f>IF($AN2="","",IF('参加申込書(直接入力用)'!$G$9="","",'参加申込書(直接入力用)'!$G$9))</f>
        <v/>
      </c>
      <c r="M2" s="7"/>
      <c r="N2" s="7"/>
      <c r="O2" s="7"/>
      <c r="P2" s="7"/>
      <c r="Q2" s="7"/>
      <c r="R2" s="7"/>
      <c r="S2" s="7"/>
      <c r="T2" s="7"/>
      <c r="U2" s="7"/>
      <c r="V2" s="7"/>
      <c r="W2" s="7"/>
      <c r="X2" s="7"/>
      <c r="Y2" s="7"/>
      <c r="Z2" s="7"/>
      <c r="AA2" s="7"/>
      <c r="AB2" s="7"/>
      <c r="AC2" s="7"/>
      <c r="AD2" s="7" t="str">
        <f>IF($AN2="","",IF(CONCATENATE('参加申込書(直接入力用)'!$G$10,'参加申込書(直接入力用)'!$G$11)="","",CONCATENATE('参加申込書(直接入力用)'!$G$10,'参加申込書(直接入力用)'!$G$11)))</f>
        <v/>
      </c>
      <c r="AE2" s="7"/>
      <c r="AF2" s="7"/>
      <c r="AG2" s="7"/>
      <c r="AH2" s="7"/>
      <c r="AI2" s="7"/>
      <c r="AJ2" s="7" t="str">
        <f>IF($AN2="","",CONCATENATE(LEFT(AK2,1),"A"))</f>
        <v/>
      </c>
      <c r="AK2" s="7" t="str">
        <f>IF($AN2="","",LEFT('参加申込書(直接入力用)'!$F14,5))</f>
        <v/>
      </c>
      <c r="AL2" s="7" t="str">
        <f>IF($AN2="","",MID('参加申込書(直接入力用)'!$F14,7,3))</f>
        <v/>
      </c>
      <c r="AM2" s="7" t="str">
        <f>IF($AN2="","",RIGHT('参加申込書(直接入力用)'!$F14,1))</f>
        <v/>
      </c>
      <c r="AN2" s="8" t="str">
        <f>IF('参加申込書(直接入力用)'!$H14=0,"",'参加申込書(直接入力用)'!$H14)</f>
        <v/>
      </c>
      <c r="AO2" s="12" t="str">
        <f>IF('参加申込書(直接入力用)'!$J14=0,"",'参加申込書(直接入力用)'!$J14)</f>
        <v/>
      </c>
      <c r="AP2" s="8" t="str">
        <f>IF('参加申込書(直接入力用)'!$I14=0,"",'参加申込書(直接入力用)'!$I14)</f>
        <v/>
      </c>
      <c r="AQ2" s="8" t="str">
        <f>IF('参加申込書(直接入力用)'!$K14="","",'参加申込書(直接入力用)'!$K14)</f>
        <v/>
      </c>
      <c r="AR2" s="8" t="str">
        <f>IF('参加申込書(直接入力用)'!$L14="","",'参加申込書(直接入力用)'!$L14)</f>
        <v/>
      </c>
      <c r="AS2" s="8" t="str">
        <f>IF('参加申込書(直接入力用)'!$M14=0,"",'参加申込書(直接入力用)'!$M14)</f>
        <v/>
      </c>
      <c r="AT2" s="8" t="str">
        <f>IF('参加申込書(直接入力用)'!$N14=0,"",'参加申込書(直接入力用)'!$N14)</f>
        <v/>
      </c>
      <c r="AU2" s="8"/>
      <c r="AV2" s="8"/>
      <c r="AW2" s="8" t="str">
        <f>IF('参加申込書(直接入力用)'!$Q14=0,"",'参加申込書(直接入力用)'!$Q14)</f>
        <v/>
      </c>
      <c r="AX2" s="8" t="str">
        <f>IF($AN2="","",IF('参加申込書(直接入力用)'!$O14=0,0,'参加申込書(直接入力用)'!$O14))</f>
        <v/>
      </c>
      <c r="AY2" s="8" t="str">
        <f>IF('参加申込書(直接入力用)'!$P14="","",IF('参加申込書(直接入力用)'!$P14="男",1,2))</f>
        <v/>
      </c>
      <c r="AZ2" s="23"/>
      <c r="BA2" s="23"/>
      <c r="BB2" s="8"/>
      <c r="BC2" s="9" t="str">
        <f ca="1">IF($AN2="","",NOW())</f>
        <v/>
      </c>
    </row>
    <row r="3" spans="1:55" x14ac:dyDescent="0.15">
      <c r="A3" s="5" t="str">
        <f t="shared" ref="A3:A66" ca="1" si="0">IF($AN3="","",TEXT(NOW(),"YYMMDDHHMMSS"))</f>
        <v/>
      </c>
      <c r="B3" s="6"/>
      <c r="C3" s="8" t="str">
        <f>IF($AN3="","",'参加申込書(直接入力用)'!$G$5)</f>
        <v/>
      </c>
      <c r="D3" s="7" t="str">
        <f>IF($AN3="","",'参加申込書(直接入力用)'!$G$4)</f>
        <v/>
      </c>
      <c r="E3" s="7" t="str">
        <f>IF($AN3="","",'参加申込書(直接入力用)'!$I$9)</f>
        <v/>
      </c>
      <c r="F3" s="7" t="str">
        <f>IF($AN3="","",'参加申込書(直接入力用)'!$K$9)</f>
        <v/>
      </c>
      <c r="G3" s="7" t="str">
        <f>IF($AN3="","",IF('参加申込書(直接入力用)'!$M$5="","",'参加申込書(直接入力用)'!$M$5))</f>
        <v/>
      </c>
      <c r="H3" s="7" t="str">
        <f>IF($AN3="","",IF('参加申込書(直接入力用)'!$M$7="","",'参加申込書(直接入力用)'!$M$7))</f>
        <v/>
      </c>
      <c r="I3" s="7" t="str">
        <f>IF($AN3="","",IF('参加申込書(直接入力用)'!$M$6="","",'参加申込書(直接入力用)'!$M$6))</f>
        <v/>
      </c>
      <c r="J3" s="7" t="str">
        <f>IF($AN3="","",IF('参加申込書(直接入力用)'!$M$8="","",'参加申込書(直接入力用)'!$M$8))</f>
        <v/>
      </c>
      <c r="K3" s="7" t="str">
        <f>IF($AN3="","",IF('参加申込書(直接入力用)'!$G$8="","",'参加申込書(直接入力用)'!$G$8))</f>
        <v/>
      </c>
      <c r="L3" s="7" t="str">
        <f>IF($AN3="","",IF('参加申込書(直接入力用)'!$G$9="","",'参加申込書(直接入力用)'!$G$9))</f>
        <v/>
      </c>
      <c r="M3" s="7"/>
      <c r="N3" s="7"/>
      <c r="O3" s="7"/>
      <c r="P3" s="7"/>
      <c r="Q3" s="7"/>
      <c r="R3" s="7"/>
      <c r="S3" s="7"/>
      <c r="T3" s="7"/>
      <c r="U3" s="7"/>
      <c r="V3" s="7"/>
      <c r="W3" s="7"/>
      <c r="X3" s="7"/>
      <c r="Y3" s="7"/>
      <c r="Z3" s="7"/>
      <c r="AA3" s="7"/>
      <c r="AB3" s="7"/>
      <c r="AC3" s="7"/>
      <c r="AD3" s="7" t="str">
        <f>IF($AN3="","",IF(CONCATENATE('参加申込書(直接入力用)'!$G$10,'参加申込書(直接入力用)'!$G$11)="","",CONCATENATE('参加申込書(直接入力用)'!$G$10,'参加申込書(直接入力用)'!$G$11)))</f>
        <v/>
      </c>
      <c r="AE3" s="7"/>
      <c r="AF3" s="7"/>
      <c r="AG3" s="7"/>
      <c r="AH3" s="7"/>
      <c r="AI3" s="7"/>
      <c r="AJ3" s="7" t="str">
        <f t="shared" ref="AJ3:AJ10" si="1">IF($AN3="","",CONCATENATE(LEFT(AK3,1),"A"))</f>
        <v/>
      </c>
      <c r="AK3" s="7" t="str">
        <f>IF($AN3="","",LEFT('参加申込書(直接入力用)'!$F15,5))</f>
        <v/>
      </c>
      <c r="AL3" s="7" t="str">
        <f>IF($AN3="","",MID('参加申込書(直接入力用)'!$F15,7,3))</f>
        <v/>
      </c>
      <c r="AM3" s="7" t="str">
        <f>IF($AN3="","",RIGHT('参加申込書(直接入力用)'!$F15,1))</f>
        <v/>
      </c>
      <c r="AN3" s="8" t="str">
        <f>IF('参加申込書(直接入力用)'!$H15=0,"",'参加申込書(直接入力用)'!$H15)</f>
        <v/>
      </c>
      <c r="AO3" s="12" t="str">
        <f>IF('参加申込書(直接入力用)'!$J15=0,"",'参加申込書(直接入力用)'!$J15)</f>
        <v/>
      </c>
      <c r="AP3" s="8" t="str">
        <f>IF('参加申込書(直接入力用)'!$I15=0,"",'参加申込書(直接入力用)'!$I15)</f>
        <v/>
      </c>
      <c r="AQ3" s="8" t="str">
        <f>IF('参加申込書(直接入力用)'!$K15="","",'参加申込書(直接入力用)'!$K15)</f>
        <v/>
      </c>
      <c r="AR3" s="8" t="str">
        <f>IF('参加申込書(直接入力用)'!$L15="","",'参加申込書(直接入力用)'!$L15)</f>
        <v/>
      </c>
      <c r="AS3" s="8" t="str">
        <f>IF('参加申込書(直接入力用)'!$M15=0,"",'参加申込書(直接入力用)'!$M15)</f>
        <v/>
      </c>
      <c r="AT3" s="8" t="str">
        <f>IF('参加申込書(直接入力用)'!$N15=0,"",'参加申込書(直接入力用)'!$N15)</f>
        <v/>
      </c>
      <c r="AU3" s="8"/>
      <c r="AV3" s="8"/>
      <c r="AW3" s="8" t="str">
        <f>IF('参加申込書(直接入力用)'!$Q15=0,"",'参加申込書(直接入力用)'!$Q15)</f>
        <v/>
      </c>
      <c r="AX3" s="8" t="str">
        <f>IF($AN3="","",IF('参加申込書(直接入力用)'!$O15=0,0,'参加申込書(直接入力用)'!$O15))</f>
        <v/>
      </c>
      <c r="AY3" s="8" t="str">
        <f>IF('参加申込書(直接入力用)'!$P15="","",IF('参加申込書(直接入力用)'!$P15="男",1,2))</f>
        <v/>
      </c>
      <c r="AZ3" s="23"/>
      <c r="BA3" s="23"/>
      <c r="BB3" s="8"/>
      <c r="BC3" s="9" t="str">
        <f t="shared" ref="BC3:BC66" ca="1" si="2">IF($AN3="","",NOW())</f>
        <v/>
      </c>
    </row>
    <row r="4" spans="1:55" x14ac:dyDescent="0.15">
      <c r="A4" s="5" t="str">
        <f t="shared" ca="1" si="0"/>
        <v/>
      </c>
      <c r="B4" s="6"/>
      <c r="C4" s="8" t="str">
        <f>IF($AN4="","",'参加申込書(直接入力用)'!$G$5)</f>
        <v/>
      </c>
      <c r="D4" s="7" t="str">
        <f>IF($AN4="","",'参加申込書(直接入力用)'!$G$4)</f>
        <v/>
      </c>
      <c r="E4" s="7" t="str">
        <f>IF($AN4="","",'参加申込書(直接入力用)'!$I$9)</f>
        <v/>
      </c>
      <c r="F4" s="7" t="str">
        <f>IF($AN4="","",'参加申込書(直接入力用)'!$K$9)</f>
        <v/>
      </c>
      <c r="G4" s="7" t="str">
        <f>IF($AN4="","",IF('参加申込書(直接入力用)'!$M$5="","",'参加申込書(直接入力用)'!$M$5))</f>
        <v/>
      </c>
      <c r="H4" s="7" t="str">
        <f>IF($AN4="","",IF('参加申込書(直接入力用)'!$M$7="","",'参加申込書(直接入力用)'!$M$7))</f>
        <v/>
      </c>
      <c r="I4" s="7" t="str">
        <f>IF($AN4="","",IF('参加申込書(直接入力用)'!$M$6="","",'参加申込書(直接入力用)'!$M$6))</f>
        <v/>
      </c>
      <c r="J4" s="7" t="str">
        <f>IF($AN4="","",IF('参加申込書(直接入力用)'!$M$8="","",'参加申込書(直接入力用)'!$M$8))</f>
        <v/>
      </c>
      <c r="K4" s="7" t="str">
        <f>IF($AN4="","",IF('参加申込書(直接入力用)'!$G$8="","",'参加申込書(直接入力用)'!$G$8))</f>
        <v/>
      </c>
      <c r="L4" s="7" t="str">
        <f>IF($AN4="","",IF('参加申込書(直接入力用)'!$G$9="","",'参加申込書(直接入力用)'!$G$9))</f>
        <v/>
      </c>
      <c r="M4" s="7"/>
      <c r="N4" s="7"/>
      <c r="O4" s="7"/>
      <c r="P4" s="7"/>
      <c r="Q4" s="7"/>
      <c r="R4" s="7"/>
      <c r="S4" s="7"/>
      <c r="T4" s="7"/>
      <c r="U4" s="7"/>
      <c r="V4" s="7"/>
      <c r="W4" s="7"/>
      <c r="X4" s="7"/>
      <c r="Y4" s="7"/>
      <c r="Z4" s="7"/>
      <c r="AA4" s="7"/>
      <c r="AB4" s="7"/>
      <c r="AC4" s="7"/>
      <c r="AD4" s="7" t="str">
        <f>IF($AN4="","",IF(CONCATENATE('参加申込書(直接入力用)'!$G$10,'参加申込書(直接入力用)'!$G$11)="","",CONCATENATE('参加申込書(直接入力用)'!$G$10,'参加申込書(直接入力用)'!$G$11)))</f>
        <v/>
      </c>
      <c r="AE4" s="7"/>
      <c r="AF4" s="7"/>
      <c r="AG4" s="7"/>
      <c r="AH4" s="7"/>
      <c r="AI4" s="7"/>
      <c r="AJ4" s="7" t="str">
        <f t="shared" si="1"/>
        <v/>
      </c>
      <c r="AK4" s="7" t="str">
        <f>IF($AN4="","",LEFT('参加申込書(直接入力用)'!$F16,5))</f>
        <v/>
      </c>
      <c r="AL4" s="7" t="str">
        <f>IF($AN4="","",MID('参加申込書(直接入力用)'!$F16,7,3))</f>
        <v/>
      </c>
      <c r="AM4" s="7" t="str">
        <f>IF($AN4="","",RIGHT('参加申込書(直接入力用)'!$F16,1))</f>
        <v/>
      </c>
      <c r="AN4" s="8" t="str">
        <f>IF('参加申込書(直接入力用)'!$H16=0,"",'参加申込書(直接入力用)'!$H16)</f>
        <v/>
      </c>
      <c r="AO4" s="12" t="str">
        <f>IF('参加申込書(直接入力用)'!$J16=0,"",'参加申込書(直接入力用)'!$J16)</f>
        <v/>
      </c>
      <c r="AP4" s="8" t="str">
        <f>IF('参加申込書(直接入力用)'!$I16=0,"",'参加申込書(直接入力用)'!$I16)</f>
        <v/>
      </c>
      <c r="AQ4" s="8" t="str">
        <f>IF('参加申込書(直接入力用)'!$K16="","",'参加申込書(直接入力用)'!$K16)</f>
        <v/>
      </c>
      <c r="AR4" s="8" t="str">
        <f>IF('参加申込書(直接入力用)'!$L16="","",'参加申込書(直接入力用)'!$L16)</f>
        <v/>
      </c>
      <c r="AS4" s="8" t="str">
        <f>IF('参加申込書(直接入力用)'!$M16=0,"",'参加申込書(直接入力用)'!$M16)</f>
        <v/>
      </c>
      <c r="AT4" s="8" t="str">
        <f>IF('参加申込書(直接入力用)'!$N16=0,"",'参加申込書(直接入力用)'!$N16)</f>
        <v/>
      </c>
      <c r="AU4" s="8"/>
      <c r="AV4" s="8"/>
      <c r="AW4" s="8" t="str">
        <f>IF('参加申込書(直接入力用)'!$Q16=0,"",'参加申込書(直接入力用)'!$Q16)</f>
        <v/>
      </c>
      <c r="AX4" s="8" t="str">
        <f>IF($AN4="","",IF('参加申込書(直接入力用)'!$O16=0,0,'参加申込書(直接入力用)'!$O16))</f>
        <v/>
      </c>
      <c r="AY4" s="8" t="str">
        <f>IF('参加申込書(直接入力用)'!$P16="","",IF('参加申込書(直接入力用)'!$P16="男",1,2))</f>
        <v/>
      </c>
      <c r="AZ4" s="23"/>
      <c r="BA4" s="23"/>
      <c r="BB4" s="8"/>
      <c r="BC4" s="9" t="str">
        <f t="shared" ca="1" si="2"/>
        <v/>
      </c>
    </row>
    <row r="5" spans="1:55" x14ac:dyDescent="0.15">
      <c r="A5" s="5" t="str">
        <f t="shared" ca="1" si="0"/>
        <v/>
      </c>
      <c r="B5" s="6"/>
      <c r="C5" s="8" t="str">
        <f>IF($AN5="","",'参加申込書(直接入力用)'!$G$5)</f>
        <v/>
      </c>
      <c r="D5" s="7" t="str">
        <f>IF($AN5="","",'参加申込書(直接入力用)'!$G$4)</f>
        <v/>
      </c>
      <c r="E5" s="7" t="str">
        <f>IF($AN5="","",'参加申込書(直接入力用)'!$I$9)</f>
        <v/>
      </c>
      <c r="F5" s="7" t="str">
        <f>IF($AN5="","",'参加申込書(直接入力用)'!$K$9)</f>
        <v/>
      </c>
      <c r="G5" s="7" t="str">
        <f>IF($AN5="","",IF('参加申込書(直接入力用)'!$M$5="","",'参加申込書(直接入力用)'!$M$5))</f>
        <v/>
      </c>
      <c r="H5" s="7" t="str">
        <f>IF($AN5="","",IF('参加申込書(直接入力用)'!$M$7="","",'参加申込書(直接入力用)'!$M$7))</f>
        <v/>
      </c>
      <c r="I5" s="7" t="str">
        <f>IF($AN5="","",IF('参加申込書(直接入力用)'!$M$6="","",'参加申込書(直接入力用)'!$M$6))</f>
        <v/>
      </c>
      <c r="J5" s="7" t="str">
        <f>IF($AN5="","",IF('参加申込書(直接入力用)'!$M$8="","",'参加申込書(直接入力用)'!$M$8))</f>
        <v/>
      </c>
      <c r="K5" s="7" t="str">
        <f>IF($AN5="","",IF('参加申込書(直接入力用)'!$G$8="","",'参加申込書(直接入力用)'!$G$8))</f>
        <v/>
      </c>
      <c r="L5" s="7" t="str">
        <f>IF($AN5="","",IF('参加申込書(直接入力用)'!$G$9="","",'参加申込書(直接入力用)'!$G$9))</f>
        <v/>
      </c>
      <c r="M5" s="7"/>
      <c r="N5" s="7"/>
      <c r="O5" s="7"/>
      <c r="P5" s="7"/>
      <c r="Q5" s="7"/>
      <c r="R5" s="7"/>
      <c r="S5" s="7"/>
      <c r="T5" s="7"/>
      <c r="U5" s="7"/>
      <c r="V5" s="7"/>
      <c r="W5" s="7"/>
      <c r="X5" s="7"/>
      <c r="Y5" s="7"/>
      <c r="Z5" s="7"/>
      <c r="AA5" s="7"/>
      <c r="AB5" s="7"/>
      <c r="AC5" s="7"/>
      <c r="AD5" s="7" t="str">
        <f>IF($AN5="","",IF(CONCATENATE('参加申込書(直接入力用)'!$G$10,'参加申込書(直接入力用)'!$G$11)="","",CONCATENATE('参加申込書(直接入力用)'!$G$10,'参加申込書(直接入力用)'!$G$11)))</f>
        <v/>
      </c>
      <c r="AE5" s="7"/>
      <c r="AF5" s="7"/>
      <c r="AG5" s="7"/>
      <c r="AH5" s="7"/>
      <c r="AI5" s="7"/>
      <c r="AJ5" s="7" t="str">
        <f t="shared" si="1"/>
        <v/>
      </c>
      <c r="AK5" s="7" t="str">
        <f>IF($AN5="","",LEFT('参加申込書(直接入力用)'!$F17,5))</f>
        <v/>
      </c>
      <c r="AL5" s="7" t="str">
        <f>IF($AN5="","",MID('参加申込書(直接入力用)'!$F17,7,3))</f>
        <v/>
      </c>
      <c r="AM5" s="7" t="str">
        <f>IF($AN5="","",RIGHT('参加申込書(直接入力用)'!$F17,1))</f>
        <v/>
      </c>
      <c r="AN5" s="8" t="str">
        <f>IF('参加申込書(直接入力用)'!$H17=0,"",'参加申込書(直接入力用)'!$H17)</f>
        <v/>
      </c>
      <c r="AO5" s="12" t="str">
        <f>IF('参加申込書(直接入力用)'!$J17=0,"",'参加申込書(直接入力用)'!$J17)</f>
        <v/>
      </c>
      <c r="AP5" s="8" t="str">
        <f>IF('参加申込書(直接入力用)'!$I17=0,"",'参加申込書(直接入力用)'!$I17)</f>
        <v/>
      </c>
      <c r="AQ5" s="8" t="str">
        <f>IF('参加申込書(直接入力用)'!$K17="","",'参加申込書(直接入力用)'!$K17)</f>
        <v/>
      </c>
      <c r="AR5" s="8" t="str">
        <f>IF('参加申込書(直接入力用)'!$L17="","",'参加申込書(直接入力用)'!$L17)</f>
        <v/>
      </c>
      <c r="AS5" s="8" t="str">
        <f>IF('参加申込書(直接入力用)'!$M17=0,"",'参加申込書(直接入力用)'!$M17)</f>
        <v/>
      </c>
      <c r="AT5" s="8" t="str">
        <f>IF('参加申込書(直接入力用)'!$N17=0,"",'参加申込書(直接入力用)'!$N17)</f>
        <v/>
      </c>
      <c r="AU5" s="8"/>
      <c r="AV5" s="8"/>
      <c r="AW5" s="8" t="str">
        <f>IF('参加申込書(直接入力用)'!$Q17=0,"",'参加申込書(直接入力用)'!$Q17)</f>
        <v/>
      </c>
      <c r="AX5" s="8" t="str">
        <f>IF($AN5="","",IF('参加申込書(直接入力用)'!$O17=0,0,'参加申込書(直接入力用)'!$O17))</f>
        <v/>
      </c>
      <c r="AY5" s="8" t="str">
        <f>IF('参加申込書(直接入力用)'!$P17="","",IF('参加申込書(直接入力用)'!$P17="男",1,2))</f>
        <v/>
      </c>
      <c r="AZ5" s="23"/>
      <c r="BA5" s="23"/>
      <c r="BB5" s="8"/>
      <c r="BC5" s="9" t="str">
        <f t="shared" ca="1" si="2"/>
        <v/>
      </c>
    </row>
    <row r="6" spans="1:55" x14ac:dyDescent="0.15">
      <c r="A6" s="5" t="str">
        <f t="shared" ca="1" si="0"/>
        <v/>
      </c>
      <c r="B6" s="6"/>
      <c r="C6" s="8" t="str">
        <f>IF($AN6="","",'参加申込書(直接入力用)'!$G$5)</f>
        <v/>
      </c>
      <c r="D6" s="7" t="str">
        <f>IF($AN6="","",'参加申込書(直接入力用)'!$G$4)</f>
        <v/>
      </c>
      <c r="E6" s="7" t="str">
        <f>IF($AN6="","",'参加申込書(直接入力用)'!$I$9)</f>
        <v/>
      </c>
      <c r="F6" s="7" t="str">
        <f>IF($AN6="","",'参加申込書(直接入力用)'!$K$9)</f>
        <v/>
      </c>
      <c r="G6" s="7" t="str">
        <f>IF($AN6="","",IF('参加申込書(直接入力用)'!$M$5="","",'参加申込書(直接入力用)'!$M$5))</f>
        <v/>
      </c>
      <c r="H6" s="7" t="str">
        <f>IF($AN6="","",IF('参加申込書(直接入力用)'!$M$7="","",'参加申込書(直接入力用)'!$M$7))</f>
        <v/>
      </c>
      <c r="I6" s="7" t="str">
        <f>IF($AN6="","",IF('参加申込書(直接入力用)'!$M$6="","",'参加申込書(直接入力用)'!$M$6))</f>
        <v/>
      </c>
      <c r="J6" s="7" t="str">
        <f>IF($AN6="","",IF('参加申込書(直接入力用)'!$M$8="","",'参加申込書(直接入力用)'!$M$8))</f>
        <v/>
      </c>
      <c r="K6" s="7" t="str">
        <f>IF($AN6="","",IF('参加申込書(直接入力用)'!$G$8="","",'参加申込書(直接入力用)'!$G$8))</f>
        <v/>
      </c>
      <c r="L6" s="7" t="str">
        <f>IF($AN6="","",IF('参加申込書(直接入力用)'!$G$9="","",'参加申込書(直接入力用)'!$G$9))</f>
        <v/>
      </c>
      <c r="M6" s="7"/>
      <c r="N6" s="7"/>
      <c r="O6" s="7"/>
      <c r="P6" s="7"/>
      <c r="Q6" s="7"/>
      <c r="R6" s="7"/>
      <c r="S6" s="7"/>
      <c r="T6" s="7"/>
      <c r="U6" s="7"/>
      <c r="V6" s="7"/>
      <c r="W6" s="7"/>
      <c r="X6" s="7"/>
      <c r="Y6" s="7"/>
      <c r="Z6" s="7"/>
      <c r="AA6" s="7"/>
      <c r="AB6" s="7"/>
      <c r="AC6" s="7"/>
      <c r="AD6" s="7" t="str">
        <f>IF($AN6="","",IF(CONCATENATE('参加申込書(直接入力用)'!$G$10,'参加申込書(直接入力用)'!$G$11)="","",CONCATENATE('参加申込書(直接入力用)'!$G$10,'参加申込書(直接入力用)'!$G$11)))</f>
        <v/>
      </c>
      <c r="AE6" s="7"/>
      <c r="AF6" s="7"/>
      <c r="AG6" s="7"/>
      <c r="AH6" s="7"/>
      <c r="AI6" s="7"/>
      <c r="AJ6" s="7" t="str">
        <f t="shared" si="1"/>
        <v/>
      </c>
      <c r="AK6" s="7" t="str">
        <f>IF($AN6="","",LEFT('参加申込書(直接入力用)'!$F18,5))</f>
        <v/>
      </c>
      <c r="AL6" s="7" t="str">
        <f>IF($AN6="","",MID('参加申込書(直接入力用)'!$F18,7,3))</f>
        <v/>
      </c>
      <c r="AM6" s="7" t="str">
        <f>IF($AN6="","",RIGHT('参加申込書(直接入力用)'!$F18,1))</f>
        <v/>
      </c>
      <c r="AN6" s="8" t="str">
        <f>IF('参加申込書(直接入力用)'!$H18=0,"",'参加申込書(直接入力用)'!$H18)</f>
        <v/>
      </c>
      <c r="AO6" s="12" t="str">
        <f>IF('参加申込書(直接入力用)'!$J18=0,"",'参加申込書(直接入力用)'!$J18)</f>
        <v/>
      </c>
      <c r="AP6" s="8" t="str">
        <f>IF('参加申込書(直接入力用)'!$I18=0,"",'参加申込書(直接入力用)'!$I18)</f>
        <v/>
      </c>
      <c r="AQ6" s="8" t="str">
        <f>IF('参加申込書(直接入力用)'!$K18="","",'参加申込書(直接入力用)'!$K18)</f>
        <v/>
      </c>
      <c r="AR6" s="8" t="str">
        <f>IF('参加申込書(直接入力用)'!$L18="","",'参加申込書(直接入力用)'!$L18)</f>
        <v/>
      </c>
      <c r="AS6" s="8" t="str">
        <f>IF('参加申込書(直接入力用)'!$M18=0,"",'参加申込書(直接入力用)'!$M18)</f>
        <v/>
      </c>
      <c r="AT6" s="8" t="str">
        <f>IF('参加申込書(直接入力用)'!$N18=0,"",'参加申込書(直接入力用)'!$N18)</f>
        <v/>
      </c>
      <c r="AU6" s="8"/>
      <c r="AV6" s="8"/>
      <c r="AW6" s="8" t="str">
        <f>IF('参加申込書(直接入力用)'!$Q18=0,"",'参加申込書(直接入力用)'!$Q18)</f>
        <v/>
      </c>
      <c r="AX6" s="8" t="str">
        <f>IF($AN6="","",IF('参加申込書(直接入力用)'!$O18=0,0,'参加申込書(直接入力用)'!$O18))</f>
        <v/>
      </c>
      <c r="AY6" s="8" t="str">
        <f>IF('参加申込書(直接入力用)'!$P18="","",IF('参加申込書(直接入力用)'!$P18="男",1,2))</f>
        <v/>
      </c>
      <c r="AZ6" s="23"/>
      <c r="BA6" s="23"/>
      <c r="BB6" s="8"/>
      <c r="BC6" s="9" t="str">
        <f t="shared" ca="1" si="2"/>
        <v/>
      </c>
    </row>
    <row r="7" spans="1:55" x14ac:dyDescent="0.15">
      <c r="A7" s="5" t="str">
        <f t="shared" ca="1" si="0"/>
        <v/>
      </c>
      <c r="B7" s="6"/>
      <c r="C7" s="8" t="str">
        <f>IF($AN7="","",'参加申込書(直接入力用)'!$G$5)</f>
        <v/>
      </c>
      <c r="D7" s="7" t="str">
        <f>IF($AN7="","",'参加申込書(直接入力用)'!$G$4)</f>
        <v/>
      </c>
      <c r="E7" s="7" t="str">
        <f>IF($AN7="","",'参加申込書(直接入力用)'!$I$9)</f>
        <v/>
      </c>
      <c r="F7" s="7" t="str">
        <f>IF($AN7="","",'参加申込書(直接入力用)'!$K$9)</f>
        <v/>
      </c>
      <c r="G7" s="7" t="str">
        <f>IF($AN7="","",IF('参加申込書(直接入力用)'!$M$5="","",'参加申込書(直接入力用)'!$M$5))</f>
        <v/>
      </c>
      <c r="H7" s="7" t="str">
        <f>IF($AN7="","",IF('参加申込書(直接入力用)'!$M$7="","",'参加申込書(直接入力用)'!$M$7))</f>
        <v/>
      </c>
      <c r="I7" s="7" t="str">
        <f>IF($AN7="","",IF('参加申込書(直接入力用)'!$M$6="","",'参加申込書(直接入力用)'!$M$6))</f>
        <v/>
      </c>
      <c r="J7" s="7" t="str">
        <f>IF($AN7="","",IF('参加申込書(直接入力用)'!$M$8="","",'参加申込書(直接入力用)'!$M$8))</f>
        <v/>
      </c>
      <c r="K7" s="7" t="str">
        <f>IF($AN7="","",IF('参加申込書(直接入力用)'!$G$8="","",'参加申込書(直接入力用)'!$G$8))</f>
        <v/>
      </c>
      <c r="L7" s="7" t="str">
        <f>IF($AN7="","",IF('参加申込書(直接入力用)'!$G$9="","",'参加申込書(直接入力用)'!$G$9))</f>
        <v/>
      </c>
      <c r="M7" s="7"/>
      <c r="N7" s="7"/>
      <c r="O7" s="7"/>
      <c r="P7" s="7"/>
      <c r="Q7" s="7"/>
      <c r="R7" s="7"/>
      <c r="S7" s="7"/>
      <c r="T7" s="7"/>
      <c r="U7" s="7"/>
      <c r="V7" s="7"/>
      <c r="W7" s="7"/>
      <c r="X7" s="7"/>
      <c r="Y7" s="7"/>
      <c r="Z7" s="7"/>
      <c r="AA7" s="7"/>
      <c r="AB7" s="7"/>
      <c r="AC7" s="7"/>
      <c r="AD7" s="7" t="str">
        <f>IF($AN7="","",IF(CONCATENATE('参加申込書(直接入力用)'!$G$10,'参加申込書(直接入力用)'!$G$11)="","",CONCATENATE('参加申込書(直接入力用)'!$G$10,'参加申込書(直接入力用)'!$G$11)))</f>
        <v/>
      </c>
      <c r="AE7" s="7"/>
      <c r="AF7" s="7"/>
      <c r="AG7" s="7"/>
      <c r="AH7" s="7"/>
      <c r="AI7" s="7"/>
      <c r="AJ7" s="7" t="str">
        <f t="shared" si="1"/>
        <v/>
      </c>
      <c r="AK7" s="7" t="str">
        <f>IF($AN7="","",LEFT('参加申込書(直接入力用)'!$F19,5))</f>
        <v/>
      </c>
      <c r="AL7" s="7" t="str">
        <f>IF($AN7="","",MID('参加申込書(直接入力用)'!$F19,7,3))</f>
        <v/>
      </c>
      <c r="AM7" s="7" t="str">
        <f>IF($AN7="","",RIGHT('参加申込書(直接入力用)'!$F19,1))</f>
        <v/>
      </c>
      <c r="AN7" s="8" t="str">
        <f>IF('参加申込書(直接入力用)'!$H19=0,"",'参加申込書(直接入力用)'!$H19)</f>
        <v/>
      </c>
      <c r="AO7" s="12" t="str">
        <f>IF('参加申込書(直接入力用)'!$J19=0,"",'参加申込書(直接入力用)'!$J19)</f>
        <v/>
      </c>
      <c r="AP7" s="8" t="str">
        <f>IF('参加申込書(直接入力用)'!$I19=0,"",'参加申込書(直接入力用)'!$I19)</f>
        <v/>
      </c>
      <c r="AQ7" s="8" t="str">
        <f>IF('参加申込書(直接入力用)'!$K19="","",'参加申込書(直接入力用)'!$K19)</f>
        <v/>
      </c>
      <c r="AR7" s="8" t="str">
        <f>IF('参加申込書(直接入力用)'!$L19="","",'参加申込書(直接入力用)'!$L19)</f>
        <v/>
      </c>
      <c r="AS7" s="8" t="str">
        <f>IF('参加申込書(直接入力用)'!$M19=0,"",'参加申込書(直接入力用)'!$M19)</f>
        <v/>
      </c>
      <c r="AT7" s="8" t="str">
        <f>IF('参加申込書(直接入力用)'!$N19=0,"",'参加申込書(直接入力用)'!$N19)</f>
        <v/>
      </c>
      <c r="AU7" s="8"/>
      <c r="AV7" s="8"/>
      <c r="AW7" s="8" t="str">
        <f>IF('参加申込書(直接入力用)'!$Q19=0,"",'参加申込書(直接入力用)'!$Q19)</f>
        <v/>
      </c>
      <c r="AX7" s="8" t="str">
        <f>IF($AN7="","",IF('参加申込書(直接入力用)'!$O19=0,0,'参加申込書(直接入力用)'!$O19))</f>
        <v/>
      </c>
      <c r="AY7" s="8" t="str">
        <f>IF('参加申込書(直接入力用)'!$P19="","",IF('参加申込書(直接入力用)'!$P19="男",1,2))</f>
        <v/>
      </c>
      <c r="AZ7" s="23"/>
      <c r="BA7" s="23"/>
      <c r="BB7" s="8"/>
      <c r="BC7" s="9" t="str">
        <f t="shared" ca="1" si="2"/>
        <v/>
      </c>
    </row>
    <row r="8" spans="1:55" x14ac:dyDescent="0.15">
      <c r="A8" s="5" t="str">
        <f t="shared" ca="1" si="0"/>
        <v/>
      </c>
      <c r="B8" s="6"/>
      <c r="C8" s="8" t="str">
        <f>IF($AN8="","",'参加申込書(直接入力用)'!$G$5)</f>
        <v/>
      </c>
      <c r="D8" s="7" t="str">
        <f>IF($AN8="","",'参加申込書(直接入力用)'!$G$4)</f>
        <v/>
      </c>
      <c r="E8" s="7" t="str">
        <f>IF($AN8="","",'参加申込書(直接入力用)'!$I$9)</f>
        <v/>
      </c>
      <c r="F8" s="7" t="str">
        <f>IF($AN8="","",'参加申込書(直接入力用)'!$K$9)</f>
        <v/>
      </c>
      <c r="G8" s="7" t="str">
        <f>IF($AN8="","",IF('参加申込書(直接入力用)'!$M$5="","",'参加申込書(直接入力用)'!$M$5))</f>
        <v/>
      </c>
      <c r="H8" s="7" t="str">
        <f>IF($AN8="","",IF('参加申込書(直接入力用)'!$M$7="","",'参加申込書(直接入力用)'!$M$7))</f>
        <v/>
      </c>
      <c r="I8" s="7" t="str">
        <f>IF($AN8="","",IF('参加申込書(直接入力用)'!$M$6="","",'参加申込書(直接入力用)'!$M$6))</f>
        <v/>
      </c>
      <c r="J8" s="7" t="str">
        <f>IF($AN8="","",IF('参加申込書(直接入力用)'!$M$8="","",'参加申込書(直接入力用)'!$M$8))</f>
        <v/>
      </c>
      <c r="K8" s="7" t="str">
        <f>IF($AN8="","",IF('参加申込書(直接入力用)'!$G$8="","",'参加申込書(直接入力用)'!$G$8))</f>
        <v/>
      </c>
      <c r="L8" s="7" t="str">
        <f>IF($AN8="","",IF('参加申込書(直接入力用)'!$G$9="","",'参加申込書(直接入力用)'!$G$9))</f>
        <v/>
      </c>
      <c r="M8" s="7"/>
      <c r="N8" s="7"/>
      <c r="O8" s="7"/>
      <c r="P8" s="7"/>
      <c r="Q8" s="7"/>
      <c r="R8" s="7"/>
      <c r="S8" s="7"/>
      <c r="T8" s="7"/>
      <c r="U8" s="7"/>
      <c r="V8" s="7"/>
      <c r="W8" s="7"/>
      <c r="X8" s="7"/>
      <c r="Y8" s="7"/>
      <c r="Z8" s="7"/>
      <c r="AA8" s="7"/>
      <c r="AB8" s="7"/>
      <c r="AC8" s="7"/>
      <c r="AD8" s="7" t="str">
        <f>IF($AN8="","",IF(CONCATENATE('参加申込書(直接入力用)'!$G$10,'参加申込書(直接入力用)'!$G$11)="","",CONCATENATE('参加申込書(直接入力用)'!$G$10,'参加申込書(直接入力用)'!$G$11)))</f>
        <v/>
      </c>
      <c r="AE8" s="7"/>
      <c r="AF8" s="7"/>
      <c r="AG8" s="7"/>
      <c r="AH8" s="7"/>
      <c r="AI8" s="7"/>
      <c r="AJ8" s="7" t="str">
        <f t="shared" si="1"/>
        <v/>
      </c>
      <c r="AK8" s="7" t="str">
        <f>IF($AN8="","",LEFT('参加申込書(直接入力用)'!$F20,5))</f>
        <v/>
      </c>
      <c r="AL8" s="7" t="str">
        <f>IF($AN8="","",MID('参加申込書(直接入力用)'!$F20,7,3))</f>
        <v/>
      </c>
      <c r="AM8" s="7" t="str">
        <f>IF($AN8="","",RIGHT('参加申込書(直接入力用)'!$F20,1))</f>
        <v/>
      </c>
      <c r="AN8" s="8" t="str">
        <f>IF('参加申込書(直接入力用)'!$H20=0,"",'参加申込書(直接入力用)'!$H20)</f>
        <v/>
      </c>
      <c r="AO8" s="12" t="str">
        <f>IF('参加申込書(直接入力用)'!$J20=0,"",'参加申込書(直接入力用)'!$J20)</f>
        <v/>
      </c>
      <c r="AP8" s="8" t="str">
        <f>IF('参加申込書(直接入力用)'!$I20=0,"",'参加申込書(直接入力用)'!$I20)</f>
        <v/>
      </c>
      <c r="AQ8" s="8" t="str">
        <f>IF('参加申込書(直接入力用)'!$K20="","",'参加申込書(直接入力用)'!$K20)</f>
        <v/>
      </c>
      <c r="AR8" s="8" t="str">
        <f>IF('参加申込書(直接入力用)'!$L20="","",'参加申込書(直接入力用)'!$L20)</f>
        <v/>
      </c>
      <c r="AS8" s="8" t="str">
        <f>IF('参加申込書(直接入力用)'!$M20=0,"",'参加申込書(直接入力用)'!$M20)</f>
        <v/>
      </c>
      <c r="AT8" s="8" t="str">
        <f>IF('参加申込書(直接入力用)'!$N20=0,"",'参加申込書(直接入力用)'!$N20)</f>
        <v/>
      </c>
      <c r="AU8" s="8"/>
      <c r="AV8" s="8"/>
      <c r="AW8" s="8" t="str">
        <f>IF('参加申込書(直接入力用)'!$Q20=0,"",'参加申込書(直接入力用)'!$Q20)</f>
        <v/>
      </c>
      <c r="AX8" s="8" t="str">
        <f>IF($AN8="","",IF('参加申込書(直接入力用)'!$O20=0,0,'参加申込書(直接入力用)'!$O20))</f>
        <v/>
      </c>
      <c r="AY8" s="8" t="str">
        <f>IF('参加申込書(直接入力用)'!$P20="","",IF('参加申込書(直接入力用)'!$P20="男",1,2))</f>
        <v/>
      </c>
      <c r="AZ8" s="23"/>
      <c r="BA8" s="23"/>
      <c r="BB8" s="8"/>
      <c r="BC8" s="9" t="str">
        <f t="shared" ca="1" si="2"/>
        <v/>
      </c>
    </row>
    <row r="9" spans="1:55" x14ac:dyDescent="0.15">
      <c r="A9" s="5" t="str">
        <f t="shared" ca="1" si="0"/>
        <v/>
      </c>
      <c r="B9" s="6"/>
      <c r="C9" s="8" t="str">
        <f>IF($AN9="","",'参加申込書(直接入力用)'!$G$5)</f>
        <v/>
      </c>
      <c r="D9" s="7" t="str">
        <f>IF($AN9="","",'参加申込書(直接入力用)'!$G$4)</f>
        <v/>
      </c>
      <c r="E9" s="7" t="str">
        <f>IF($AN9="","",'参加申込書(直接入力用)'!$I$9)</f>
        <v/>
      </c>
      <c r="F9" s="7" t="str">
        <f>IF($AN9="","",'参加申込書(直接入力用)'!$K$9)</f>
        <v/>
      </c>
      <c r="G9" s="7" t="str">
        <f>IF($AN9="","",IF('参加申込書(直接入力用)'!$M$5="","",'参加申込書(直接入力用)'!$M$5))</f>
        <v/>
      </c>
      <c r="H9" s="7" t="str">
        <f>IF($AN9="","",IF('参加申込書(直接入力用)'!$M$7="","",'参加申込書(直接入力用)'!$M$7))</f>
        <v/>
      </c>
      <c r="I9" s="7" t="str">
        <f>IF($AN9="","",IF('参加申込書(直接入力用)'!$M$6="","",'参加申込書(直接入力用)'!$M$6))</f>
        <v/>
      </c>
      <c r="J9" s="7" t="str">
        <f>IF($AN9="","",IF('参加申込書(直接入力用)'!$M$8="","",'参加申込書(直接入力用)'!$M$8))</f>
        <v/>
      </c>
      <c r="K9" s="7" t="str">
        <f>IF($AN9="","",IF('参加申込書(直接入力用)'!$G$8="","",'参加申込書(直接入力用)'!$G$8))</f>
        <v/>
      </c>
      <c r="L9" s="7" t="str">
        <f>IF($AN9="","",IF('参加申込書(直接入力用)'!$G$9="","",'参加申込書(直接入力用)'!$G$9))</f>
        <v/>
      </c>
      <c r="M9" s="7"/>
      <c r="N9" s="7"/>
      <c r="O9" s="7"/>
      <c r="P9" s="7"/>
      <c r="Q9" s="7"/>
      <c r="R9" s="7"/>
      <c r="S9" s="7"/>
      <c r="T9" s="7"/>
      <c r="U9" s="7"/>
      <c r="V9" s="7"/>
      <c r="W9" s="7"/>
      <c r="X9" s="7"/>
      <c r="Y9" s="7"/>
      <c r="Z9" s="7"/>
      <c r="AA9" s="7"/>
      <c r="AB9" s="7"/>
      <c r="AC9" s="7"/>
      <c r="AD9" s="7" t="str">
        <f>IF($AN9="","",IF(CONCATENATE('参加申込書(直接入力用)'!$G$10,'参加申込書(直接入力用)'!$G$11)="","",CONCATENATE('参加申込書(直接入力用)'!$G$10,'参加申込書(直接入力用)'!$G$11)))</f>
        <v/>
      </c>
      <c r="AE9" s="7"/>
      <c r="AF9" s="7"/>
      <c r="AG9" s="7"/>
      <c r="AH9" s="7"/>
      <c r="AI9" s="7"/>
      <c r="AJ9" s="7" t="str">
        <f t="shared" si="1"/>
        <v/>
      </c>
      <c r="AK9" s="7" t="str">
        <f>IF($AN9="","",LEFT('参加申込書(直接入力用)'!$F21,5))</f>
        <v/>
      </c>
      <c r="AL9" s="7" t="str">
        <f>IF($AN9="","",MID('参加申込書(直接入力用)'!$F21,7,3))</f>
        <v/>
      </c>
      <c r="AM9" s="7" t="str">
        <f>IF($AN9="","",RIGHT('参加申込書(直接入力用)'!$F21,1))</f>
        <v/>
      </c>
      <c r="AN9" s="8" t="str">
        <f>IF('参加申込書(直接入力用)'!$H21=0,"",'参加申込書(直接入力用)'!$H21)</f>
        <v/>
      </c>
      <c r="AO9" s="12" t="str">
        <f>IF('参加申込書(直接入力用)'!$J21=0,"",'参加申込書(直接入力用)'!$J21)</f>
        <v/>
      </c>
      <c r="AP9" s="8" t="str">
        <f>IF('参加申込書(直接入力用)'!$I21=0,"",'参加申込書(直接入力用)'!$I21)</f>
        <v/>
      </c>
      <c r="AQ9" s="8" t="str">
        <f>IF('参加申込書(直接入力用)'!$K21="","",'参加申込書(直接入力用)'!$K21)</f>
        <v/>
      </c>
      <c r="AR9" s="8" t="str">
        <f>IF('参加申込書(直接入力用)'!$L21="","",'参加申込書(直接入力用)'!$L21)</f>
        <v/>
      </c>
      <c r="AS9" s="8" t="str">
        <f>IF('参加申込書(直接入力用)'!$M21=0,"",'参加申込書(直接入力用)'!$M21)</f>
        <v/>
      </c>
      <c r="AT9" s="8" t="str">
        <f>IF('参加申込書(直接入力用)'!$N21=0,"",'参加申込書(直接入力用)'!$N21)</f>
        <v/>
      </c>
      <c r="AU9" s="8"/>
      <c r="AV9" s="8"/>
      <c r="AW9" s="8" t="str">
        <f>IF('参加申込書(直接入力用)'!$Q21=0,"",'参加申込書(直接入力用)'!$Q21)</f>
        <v/>
      </c>
      <c r="AX9" s="8" t="str">
        <f>IF($AN9="","",IF('参加申込書(直接入力用)'!$O21=0,0,'参加申込書(直接入力用)'!$O21))</f>
        <v/>
      </c>
      <c r="AY9" s="8" t="str">
        <f>IF('参加申込書(直接入力用)'!$P21="","",IF('参加申込書(直接入力用)'!$P21="男",1,2))</f>
        <v/>
      </c>
      <c r="AZ9" s="23"/>
      <c r="BA9" s="23"/>
      <c r="BB9" s="8"/>
      <c r="BC9" s="9" t="str">
        <f t="shared" ca="1" si="2"/>
        <v/>
      </c>
    </row>
    <row r="10" spans="1:55" x14ac:dyDescent="0.15">
      <c r="A10" s="5" t="str">
        <f t="shared" ca="1" si="0"/>
        <v/>
      </c>
      <c r="B10" s="6"/>
      <c r="C10" s="8" t="str">
        <f>IF($AN10="","",'参加申込書(直接入力用)'!$G$5)</f>
        <v/>
      </c>
      <c r="D10" s="7" t="str">
        <f>IF($AN10="","",'参加申込書(直接入力用)'!$G$4)</f>
        <v/>
      </c>
      <c r="E10" s="7" t="str">
        <f>IF($AN10="","",'参加申込書(直接入力用)'!$I$9)</f>
        <v/>
      </c>
      <c r="F10" s="7" t="str">
        <f>IF($AN10="","",'参加申込書(直接入力用)'!$K$9)</f>
        <v/>
      </c>
      <c r="G10" s="7" t="str">
        <f>IF($AN10="","",IF('参加申込書(直接入力用)'!$M$5="","",'参加申込書(直接入力用)'!$M$5))</f>
        <v/>
      </c>
      <c r="H10" s="7" t="str">
        <f>IF($AN10="","",IF('参加申込書(直接入力用)'!$M$7="","",'参加申込書(直接入力用)'!$M$7))</f>
        <v/>
      </c>
      <c r="I10" s="7" t="str">
        <f>IF($AN10="","",IF('参加申込書(直接入力用)'!$M$6="","",'参加申込書(直接入力用)'!$M$6))</f>
        <v/>
      </c>
      <c r="J10" s="7" t="str">
        <f>IF($AN10="","",IF('参加申込書(直接入力用)'!$M$8="","",'参加申込書(直接入力用)'!$M$8))</f>
        <v/>
      </c>
      <c r="K10" s="7" t="str">
        <f>IF($AN10="","",IF('参加申込書(直接入力用)'!$G$8="","",'参加申込書(直接入力用)'!$G$8))</f>
        <v/>
      </c>
      <c r="L10" s="7" t="str">
        <f>IF($AN10="","",IF('参加申込書(直接入力用)'!$G$9="","",'参加申込書(直接入力用)'!$G$9))</f>
        <v/>
      </c>
      <c r="M10" s="7"/>
      <c r="N10" s="7"/>
      <c r="O10" s="7"/>
      <c r="P10" s="7"/>
      <c r="Q10" s="7"/>
      <c r="R10" s="7"/>
      <c r="S10" s="7"/>
      <c r="T10" s="7"/>
      <c r="U10" s="7"/>
      <c r="V10" s="7"/>
      <c r="W10" s="7"/>
      <c r="X10" s="7"/>
      <c r="Y10" s="7"/>
      <c r="Z10" s="7"/>
      <c r="AA10" s="7"/>
      <c r="AB10" s="7"/>
      <c r="AC10" s="7"/>
      <c r="AD10" s="7" t="str">
        <f>IF($AN10="","",IF(CONCATENATE('参加申込書(直接入力用)'!$G$10,'参加申込書(直接入力用)'!$G$11)="","",CONCATENATE('参加申込書(直接入力用)'!$G$10,'参加申込書(直接入力用)'!$G$11)))</f>
        <v/>
      </c>
      <c r="AE10" s="7"/>
      <c r="AF10" s="7"/>
      <c r="AG10" s="7"/>
      <c r="AH10" s="7"/>
      <c r="AI10" s="7"/>
      <c r="AJ10" s="7" t="str">
        <f t="shared" si="1"/>
        <v/>
      </c>
      <c r="AK10" s="7" t="str">
        <f>IF($AN10="","",LEFT('参加申込書(直接入力用)'!$F22,5))</f>
        <v/>
      </c>
      <c r="AL10" s="7" t="str">
        <f>IF($AN10="","",MID('参加申込書(直接入力用)'!$F22,7,3))</f>
        <v/>
      </c>
      <c r="AM10" s="7" t="str">
        <f>IF($AN10="","",RIGHT('参加申込書(直接入力用)'!$F22,1))</f>
        <v/>
      </c>
      <c r="AN10" s="8" t="str">
        <f>IF('参加申込書(直接入力用)'!$H22=0,"",'参加申込書(直接入力用)'!$H22)</f>
        <v/>
      </c>
      <c r="AO10" s="12" t="str">
        <f>IF('参加申込書(直接入力用)'!$J22=0,"",'参加申込書(直接入力用)'!$J22)</f>
        <v/>
      </c>
      <c r="AP10" s="8" t="str">
        <f>IF('参加申込書(直接入力用)'!$I22=0,"",'参加申込書(直接入力用)'!$I22)</f>
        <v/>
      </c>
      <c r="AQ10" s="8" t="str">
        <f>IF('参加申込書(直接入力用)'!$K22="","",'参加申込書(直接入力用)'!$K22)</f>
        <v/>
      </c>
      <c r="AR10" s="8" t="str">
        <f>IF('参加申込書(直接入力用)'!$L22="","",'参加申込書(直接入力用)'!$L22)</f>
        <v/>
      </c>
      <c r="AS10" s="8" t="str">
        <f>IF('参加申込書(直接入力用)'!$M22=0,"",'参加申込書(直接入力用)'!$M22)</f>
        <v/>
      </c>
      <c r="AT10" s="8" t="str">
        <f>IF('参加申込書(直接入力用)'!$N22=0,"",'参加申込書(直接入力用)'!$N22)</f>
        <v/>
      </c>
      <c r="AU10" s="8"/>
      <c r="AV10" s="8"/>
      <c r="AW10" s="8" t="str">
        <f>IF('参加申込書(直接入力用)'!$Q22=0,"",'参加申込書(直接入力用)'!$Q22)</f>
        <v/>
      </c>
      <c r="AX10" s="8" t="str">
        <f>IF($AN10="","",IF('参加申込書(直接入力用)'!$O22=0,0,'参加申込書(直接入力用)'!$O22))</f>
        <v/>
      </c>
      <c r="AY10" s="8" t="str">
        <f>IF('参加申込書(直接入力用)'!$P22="","",IF('参加申込書(直接入力用)'!$P22="男",1,2))</f>
        <v/>
      </c>
      <c r="AZ10" s="23"/>
      <c r="BA10" s="23"/>
      <c r="BB10" s="8"/>
      <c r="BC10" s="9" t="str">
        <f t="shared" ca="1" si="2"/>
        <v/>
      </c>
    </row>
    <row r="11" spans="1:55" x14ac:dyDescent="0.15">
      <c r="A11" s="5" t="str">
        <f t="shared" ca="1" si="0"/>
        <v/>
      </c>
      <c r="B11" s="6"/>
      <c r="C11" s="8" t="str">
        <f>IF($AN11="","",'参加申込書(直接入力用)'!$G$5)</f>
        <v/>
      </c>
      <c r="D11" s="7" t="str">
        <f>IF($AN11="","",'参加申込書(直接入力用)'!$G$4)</f>
        <v/>
      </c>
      <c r="E11" s="7" t="str">
        <f>IF($AN11="","",'参加申込書(直接入力用)'!$I$9)</f>
        <v/>
      </c>
      <c r="F11" s="7" t="str">
        <f>IF($AN11="","",'参加申込書(直接入力用)'!$K$9)</f>
        <v/>
      </c>
      <c r="G11" s="7" t="str">
        <f>IF($AN11="","",IF('参加申込書(直接入力用)'!$M$5="","",'参加申込書(直接入力用)'!$M$5))</f>
        <v/>
      </c>
      <c r="H11" s="7" t="str">
        <f>IF($AN11="","",IF('参加申込書(直接入力用)'!$M$7="","",'参加申込書(直接入力用)'!$M$7))</f>
        <v/>
      </c>
      <c r="I11" s="7" t="str">
        <f>IF($AN11="","",IF('参加申込書(直接入力用)'!$M$6="","",'参加申込書(直接入力用)'!$M$6))</f>
        <v/>
      </c>
      <c r="J11" s="7" t="str">
        <f>IF($AN11="","",IF('参加申込書(直接入力用)'!$M$8="","",'参加申込書(直接入力用)'!$M$8))</f>
        <v/>
      </c>
      <c r="K11" s="7" t="str">
        <f>IF($AN11="","",IF('参加申込書(直接入力用)'!$G$8="","",'参加申込書(直接入力用)'!$G$8))</f>
        <v/>
      </c>
      <c r="L11" s="7" t="str">
        <f>IF($AN11="","",IF('参加申込書(直接入力用)'!$G$9="","",'参加申込書(直接入力用)'!$G$9))</f>
        <v/>
      </c>
      <c r="M11" s="7"/>
      <c r="N11" s="7"/>
      <c r="O11" s="7"/>
      <c r="P11" s="7"/>
      <c r="Q11" s="7"/>
      <c r="R11" s="7"/>
      <c r="S11" s="7"/>
      <c r="T11" s="7"/>
      <c r="U11" s="7"/>
      <c r="V11" s="7"/>
      <c r="W11" s="7"/>
      <c r="X11" s="7"/>
      <c r="Y11" s="7"/>
      <c r="Z11" s="7"/>
      <c r="AA11" s="7"/>
      <c r="AB11" s="7"/>
      <c r="AC11" s="7"/>
      <c r="AD11" s="7" t="str">
        <f>IF($AN11="","",IF(CONCATENATE('参加申込書(直接入力用)'!$G$10,'参加申込書(直接入力用)'!$G$11)="","",CONCATENATE('参加申込書(直接入力用)'!$G$10,'参加申込書(直接入力用)'!$G$11)))</f>
        <v/>
      </c>
      <c r="AE11" s="7"/>
      <c r="AF11" s="7"/>
      <c r="AG11" s="7"/>
      <c r="AH11" s="7"/>
      <c r="AI11" s="7"/>
      <c r="AJ11" s="7" t="str">
        <f t="shared" ref="AJ11:AJ74" si="3">IF($AN11="","",CONCATENATE(LEFT(AK11,1),"A"))</f>
        <v/>
      </c>
      <c r="AK11" s="7" t="str">
        <f>IF($AN11="","",LEFT('参加申込書(直接入力用)'!$F23,5))</f>
        <v/>
      </c>
      <c r="AL11" s="7" t="str">
        <f>IF($AN11="","",MID('参加申込書(直接入力用)'!$F23,7,3))</f>
        <v/>
      </c>
      <c r="AM11" s="7" t="str">
        <f>IF($AN11="","",RIGHT('参加申込書(直接入力用)'!$F23,1))</f>
        <v/>
      </c>
      <c r="AN11" s="8" t="str">
        <f>IF('参加申込書(直接入力用)'!$H23=0,"",'参加申込書(直接入力用)'!$H23)</f>
        <v/>
      </c>
      <c r="AO11" s="12" t="str">
        <f>IF('参加申込書(直接入力用)'!$J23=0,"",'参加申込書(直接入力用)'!$J23)</f>
        <v/>
      </c>
      <c r="AP11" s="8" t="str">
        <f>IF('参加申込書(直接入力用)'!$I23=0,"",'参加申込書(直接入力用)'!$I23)</f>
        <v/>
      </c>
      <c r="AQ11" s="8" t="str">
        <f>IF('参加申込書(直接入力用)'!$K23="","",'参加申込書(直接入力用)'!$K23)</f>
        <v/>
      </c>
      <c r="AR11" s="8" t="str">
        <f>IF('参加申込書(直接入力用)'!$L23="","",'参加申込書(直接入力用)'!$L23)</f>
        <v/>
      </c>
      <c r="AS11" s="8" t="str">
        <f>IF('参加申込書(直接入力用)'!$M23=0,"",'参加申込書(直接入力用)'!$M23)</f>
        <v/>
      </c>
      <c r="AT11" s="8" t="str">
        <f>IF('参加申込書(直接入力用)'!$N23=0,"",'参加申込書(直接入力用)'!$N23)</f>
        <v/>
      </c>
      <c r="AU11" s="8"/>
      <c r="AV11" s="8"/>
      <c r="AW11" s="8" t="str">
        <f>IF('参加申込書(直接入力用)'!$Q23=0,"",'参加申込書(直接入力用)'!$Q23)</f>
        <v/>
      </c>
      <c r="AX11" s="8" t="str">
        <f>IF($AN11="","",IF('参加申込書(直接入力用)'!$O23=0,0,'参加申込書(直接入力用)'!$O23))</f>
        <v/>
      </c>
      <c r="AY11" s="8" t="str">
        <f>IF('参加申込書(直接入力用)'!$P23="","",IF('参加申込書(直接入力用)'!$P23="男",1,2))</f>
        <v/>
      </c>
      <c r="AZ11" s="23"/>
      <c r="BA11" s="23"/>
      <c r="BB11" s="8"/>
      <c r="BC11" s="9" t="str">
        <f t="shared" ca="1" si="2"/>
        <v/>
      </c>
    </row>
    <row r="12" spans="1:55" x14ac:dyDescent="0.15">
      <c r="A12" s="5" t="str">
        <f t="shared" ca="1" si="0"/>
        <v/>
      </c>
      <c r="B12" s="6"/>
      <c r="C12" s="8" t="str">
        <f>IF($AN12="","",'参加申込書(直接入力用)'!$G$5)</f>
        <v/>
      </c>
      <c r="D12" s="7" t="str">
        <f>IF($AN12="","",'参加申込書(直接入力用)'!$G$4)</f>
        <v/>
      </c>
      <c r="E12" s="7" t="str">
        <f>IF($AN12="","",'参加申込書(直接入力用)'!$I$9)</f>
        <v/>
      </c>
      <c r="F12" s="7" t="str">
        <f>IF($AN12="","",'参加申込書(直接入力用)'!$K$9)</f>
        <v/>
      </c>
      <c r="G12" s="7" t="str">
        <f>IF($AN12="","",IF('参加申込書(直接入力用)'!$M$5="","",'参加申込書(直接入力用)'!$M$5))</f>
        <v/>
      </c>
      <c r="H12" s="7" t="str">
        <f>IF($AN12="","",IF('参加申込書(直接入力用)'!$M$7="","",'参加申込書(直接入力用)'!$M$7))</f>
        <v/>
      </c>
      <c r="I12" s="7" t="str">
        <f>IF($AN12="","",IF('参加申込書(直接入力用)'!$M$6="","",'参加申込書(直接入力用)'!$M$6))</f>
        <v/>
      </c>
      <c r="J12" s="7" t="str">
        <f>IF($AN12="","",IF('参加申込書(直接入力用)'!$M$8="","",'参加申込書(直接入力用)'!$M$8))</f>
        <v/>
      </c>
      <c r="K12" s="7" t="str">
        <f>IF($AN12="","",IF('参加申込書(直接入力用)'!$G$8="","",'参加申込書(直接入力用)'!$G$8))</f>
        <v/>
      </c>
      <c r="L12" s="7" t="str">
        <f>IF($AN12="","",IF('参加申込書(直接入力用)'!$G$9="","",'参加申込書(直接入力用)'!$G$9))</f>
        <v/>
      </c>
      <c r="M12" s="7"/>
      <c r="N12" s="7"/>
      <c r="O12" s="7"/>
      <c r="P12" s="7"/>
      <c r="Q12" s="7"/>
      <c r="R12" s="7"/>
      <c r="S12" s="7"/>
      <c r="T12" s="7"/>
      <c r="U12" s="7"/>
      <c r="V12" s="7"/>
      <c r="W12" s="7"/>
      <c r="X12" s="7"/>
      <c r="Y12" s="7"/>
      <c r="Z12" s="7"/>
      <c r="AA12" s="7"/>
      <c r="AB12" s="7"/>
      <c r="AC12" s="7"/>
      <c r="AD12" s="7" t="str">
        <f>IF($AN12="","",IF(CONCATENATE('参加申込書(直接入力用)'!$G$10,'参加申込書(直接入力用)'!$G$11)="","",CONCATENATE('参加申込書(直接入力用)'!$G$10,'参加申込書(直接入力用)'!$G$11)))</f>
        <v/>
      </c>
      <c r="AE12" s="7"/>
      <c r="AF12" s="7"/>
      <c r="AG12" s="7"/>
      <c r="AH12" s="7"/>
      <c r="AI12" s="7"/>
      <c r="AJ12" s="7" t="str">
        <f t="shared" si="3"/>
        <v/>
      </c>
      <c r="AK12" s="7" t="str">
        <f>IF($AN12="","",LEFT('参加申込書(直接入力用)'!$F24,5))</f>
        <v/>
      </c>
      <c r="AL12" s="7" t="str">
        <f>IF($AN12="","",MID('参加申込書(直接入力用)'!$F24,7,3))</f>
        <v/>
      </c>
      <c r="AM12" s="7" t="str">
        <f>IF($AN12="","",RIGHT('参加申込書(直接入力用)'!$F24,1))</f>
        <v/>
      </c>
      <c r="AN12" s="8" t="str">
        <f>IF('参加申込書(直接入力用)'!$H24=0,"",'参加申込書(直接入力用)'!$H24)</f>
        <v/>
      </c>
      <c r="AO12" s="12" t="str">
        <f>IF('参加申込書(直接入力用)'!$J24=0,"",'参加申込書(直接入力用)'!$J24)</f>
        <v/>
      </c>
      <c r="AP12" s="8" t="str">
        <f>IF('参加申込書(直接入力用)'!$I24=0,"",'参加申込書(直接入力用)'!$I24)</f>
        <v/>
      </c>
      <c r="AQ12" s="8" t="str">
        <f>IF('参加申込書(直接入力用)'!$K24="","",'参加申込書(直接入力用)'!$K24)</f>
        <v/>
      </c>
      <c r="AR12" s="8" t="str">
        <f>IF('参加申込書(直接入力用)'!$L24="","",'参加申込書(直接入力用)'!$L24)</f>
        <v/>
      </c>
      <c r="AS12" s="8" t="str">
        <f>IF('参加申込書(直接入力用)'!$M24=0,"",'参加申込書(直接入力用)'!$M24)</f>
        <v/>
      </c>
      <c r="AT12" s="8" t="str">
        <f>IF('参加申込書(直接入力用)'!$N24=0,"",'参加申込書(直接入力用)'!$N24)</f>
        <v/>
      </c>
      <c r="AU12" s="8"/>
      <c r="AV12" s="8"/>
      <c r="AW12" s="8" t="str">
        <f>IF('参加申込書(直接入力用)'!$Q24=0,"",'参加申込書(直接入力用)'!$Q24)</f>
        <v/>
      </c>
      <c r="AX12" s="8" t="str">
        <f>IF($AN12="","",IF('参加申込書(直接入力用)'!$O24=0,0,'参加申込書(直接入力用)'!$O24))</f>
        <v/>
      </c>
      <c r="AY12" s="8" t="str">
        <f>IF('参加申込書(直接入力用)'!$P24="","",IF('参加申込書(直接入力用)'!$P24="男",1,2))</f>
        <v/>
      </c>
      <c r="AZ12" s="23"/>
      <c r="BA12" s="23"/>
      <c r="BB12" s="8"/>
      <c r="BC12" s="9" t="str">
        <f t="shared" ca="1" si="2"/>
        <v/>
      </c>
    </row>
    <row r="13" spans="1:55" x14ac:dyDescent="0.15">
      <c r="A13" s="5" t="str">
        <f t="shared" ca="1" si="0"/>
        <v/>
      </c>
      <c r="B13" s="6"/>
      <c r="C13" s="8" t="str">
        <f>IF($AN13="","",'参加申込書(直接入力用)'!$G$5)</f>
        <v/>
      </c>
      <c r="D13" s="7" t="str">
        <f>IF($AN13="","",'参加申込書(直接入力用)'!$G$4)</f>
        <v/>
      </c>
      <c r="E13" s="7" t="str">
        <f>IF($AN13="","",'参加申込書(直接入力用)'!$I$9)</f>
        <v/>
      </c>
      <c r="F13" s="7" t="str">
        <f>IF($AN13="","",'参加申込書(直接入力用)'!$K$9)</f>
        <v/>
      </c>
      <c r="G13" s="7" t="str">
        <f>IF($AN13="","",IF('参加申込書(直接入力用)'!$M$5="","",'参加申込書(直接入力用)'!$M$5))</f>
        <v/>
      </c>
      <c r="H13" s="7" t="str">
        <f>IF($AN13="","",IF('参加申込書(直接入力用)'!$M$7="","",'参加申込書(直接入力用)'!$M$7))</f>
        <v/>
      </c>
      <c r="I13" s="7" t="str">
        <f>IF($AN13="","",IF('参加申込書(直接入力用)'!$M$6="","",'参加申込書(直接入力用)'!$M$6))</f>
        <v/>
      </c>
      <c r="J13" s="7" t="str">
        <f>IF($AN13="","",IF('参加申込書(直接入力用)'!$M$8="","",'参加申込書(直接入力用)'!$M$8))</f>
        <v/>
      </c>
      <c r="K13" s="7" t="str">
        <f>IF($AN13="","",IF('参加申込書(直接入力用)'!$G$8="","",'参加申込書(直接入力用)'!$G$8))</f>
        <v/>
      </c>
      <c r="L13" s="7" t="str">
        <f>IF($AN13="","",IF('参加申込書(直接入力用)'!$G$9="","",'参加申込書(直接入力用)'!$G$9))</f>
        <v/>
      </c>
      <c r="M13" s="7"/>
      <c r="N13" s="7"/>
      <c r="O13" s="7"/>
      <c r="P13" s="7"/>
      <c r="Q13" s="7"/>
      <c r="R13" s="7"/>
      <c r="S13" s="7"/>
      <c r="T13" s="7"/>
      <c r="U13" s="7"/>
      <c r="V13" s="7"/>
      <c r="W13" s="7"/>
      <c r="X13" s="7"/>
      <c r="Y13" s="7"/>
      <c r="Z13" s="7"/>
      <c r="AA13" s="7"/>
      <c r="AB13" s="7"/>
      <c r="AC13" s="7"/>
      <c r="AD13" s="7" t="str">
        <f>IF($AN13="","",IF(CONCATENATE('参加申込書(直接入力用)'!$G$10,'参加申込書(直接入力用)'!$G$11)="","",CONCATENATE('参加申込書(直接入力用)'!$G$10,'参加申込書(直接入力用)'!$G$11)))</f>
        <v/>
      </c>
      <c r="AE13" s="7"/>
      <c r="AF13" s="7"/>
      <c r="AG13" s="7"/>
      <c r="AH13" s="7"/>
      <c r="AI13" s="7"/>
      <c r="AJ13" s="7" t="str">
        <f t="shared" si="3"/>
        <v/>
      </c>
      <c r="AK13" s="7" t="str">
        <f>IF($AN13="","",LEFT('参加申込書(直接入力用)'!$F25,5))</f>
        <v/>
      </c>
      <c r="AL13" s="7" t="str">
        <f>IF($AN13="","",MID('参加申込書(直接入力用)'!$F25,7,3))</f>
        <v/>
      </c>
      <c r="AM13" s="7" t="str">
        <f>IF($AN13="","",RIGHT('参加申込書(直接入力用)'!$F25,1))</f>
        <v/>
      </c>
      <c r="AN13" s="8" t="str">
        <f>IF('参加申込書(直接入力用)'!$H25=0,"",'参加申込書(直接入力用)'!$H25)</f>
        <v/>
      </c>
      <c r="AO13" s="12" t="str">
        <f>IF('参加申込書(直接入力用)'!$J25=0,"",'参加申込書(直接入力用)'!$J25)</f>
        <v/>
      </c>
      <c r="AP13" s="8" t="str">
        <f>IF('参加申込書(直接入力用)'!$I25=0,"",'参加申込書(直接入力用)'!$I25)</f>
        <v/>
      </c>
      <c r="AQ13" s="8" t="str">
        <f>IF('参加申込書(直接入力用)'!$K25="","",'参加申込書(直接入力用)'!$K25)</f>
        <v/>
      </c>
      <c r="AR13" s="8" t="str">
        <f>IF('参加申込書(直接入力用)'!$L25="","",'参加申込書(直接入力用)'!$L25)</f>
        <v/>
      </c>
      <c r="AS13" s="8" t="str">
        <f>IF('参加申込書(直接入力用)'!$M25=0,"",'参加申込書(直接入力用)'!$M25)</f>
        <v/>
      </c>
      <c r="AT13" s="8" t="str">
        <f>IF('参加申込書(直接入力用)'!$N25=0,"",'参加申込書(直接入力用)'!$N25)</f>
        <v/>
      </c>
      <c r="AU13" s="8"/>
      <c r="AV13" s="8"/>
      <c r="AW13" s="8" t="str">
        <f>IF('参加申込書(直接入力用)'!$Q25=0,"",'参加申込書(直接入力用)'!$Q25)</f>
        <v/>
      </c>
      <c r="AX13" s="8" t="str">
        <f>IF($AN13="","",IF('参加申込書(直接入力用)'!$O25=0,0,'参加申込書(直接入力用)'!$O25))</f>
        <v/>
      </c>
      <c r="AY13" s="8" t="str">
        <f>IF('参加申込書(直接入力用)'!$P25="","",IF('参加申込書(直接入力用)'!$P25="男",1,2))</f>
        <v/>
      </c>
      <c r="AZ13" s="23"/>
      <c r="BA13" s="23"/>
      <c r="BB13" s="8"/>
      <c r="BC13" s="9" t="str">
        <f t="shared" ca="1" si="2"/>
        <v/>
      </c>
    </row>
    <row r="14" spans="1:55" x14ac:dyDescent="0.15">
      <c r="A14" s="5" t="str">
        <f t="shared" ca="1" si="0"/>
        <v/>
      </c>
      <c r="B14" s="6"/>
      <c r="C14" s="8" t="str">
        <f>IF($AN14="","",'参加申込書(直接入力用)'!$G$5)</f>
        <v/>
      </c>
      <c r="D14" s="7" t="str">
        <f>IF($AN14="","",'参加申込書(直接入力用)'!$G$4)</f>
        <v/>
      </c>
      <c r="E14" s="7" t="str">
        <f>IF($AN14="","",'参加申込書(直接入力用)'!$I$9)</f>
        <v/>
      </c>
      <c r="F14" s="7" t="str">
        <f>IF($AN14="","",'参加申込書(直接入力用)'!$K$9)</f>
        <v/>
      </c>
      <c r="G14" s="7" t="str">
        <f>IF($AN14="","",IF('参加申込書(直接入力用)'!$M$5="","",'参加申込書(直接入力用)'!$M$5))</f>
        <v/>
      </c>
      <c r="H14" s="7" t="str">
        <f>IF($AN14="","",IF('参加申込書(直接入力用)'!$M$7="","",'参加申込書(直接入力用)'!$M$7))</f>
        <v/>
      </c>
      <c r="I14" s="7" t="str">
        <f>IF($AN14="","",IF('参加申込書(直接入力用)'!$M$6="","",'参加申込書(直接入力用)'!$M$6))</f>
        <v/>
      </c>
      <c r="J14" s="7" t="str">
        <f>IF($AN14="","",IF('参加申込書(直接入力用)'!$M$8="","",'参加申込書(直接入力用)'!$M$8))</f>
        <v/>
      </c>
      <c r="K14" s="7" t="str">
        <f>IF($AN14="","",IF('参加申込書(直接入力用)'!$G$8="","",'参加申込書(直接入力用)'!$G$8))</f>
        <v/>
      </c>
      <c r="L14" s="7" t="str">
        <f>IF($AN14="","",IF('参加申込書(直接入力用)'!$G$9="","",'参加申込書(直接入力用)'!$G$9))</f>
        <v/>
      </c>
      <c r="M14" s="7"/>
      <c r="N14" s="7"/>
      <c r="O14" s="7"/>
      <c r="P14" s="7"/>
      <c r="Q14" s="7"/>
      <c r="R14" s="7"/>
      <c r="S14" s="7"/>
      <c r="T14" s="7"/>
      <c r="U14" s="7"/>
      <c r="V14" s="7"/>
      <c r="W14" s="7"/>
      <c r="X14" s="7"/>
      <c r="Y14" s="7"/>
      <c r="Z14" s="7"/>
      <c r="AA14" s="7"/>
      <c r="AB14" s="7"/>
      <c r="AC14" s="7"/>
      <c r="AD14" s="7" t="str">
        <f>IF($AN14="","",IF(CONCATENATE('参加申込書(直接入力用)'!$G$10,'参加申込書(直接入力用)'!$G$11)="","",CONCATENATE('参加申込書(直接入力用)'!$G$10,'参加申込書(直接入力用)'!$G$11)))</f>
        <v/>
      </c>
      <c r="AE14" s="7"/>
      <c r="AF14" s="7"/>
      <c r="AG14" s="7"/>
      <c r="AH14" s="7"/>
      <c r="AI14" s="7"/>
      <c r="AJ14" s="7" t="str">
        <f t="shared" si="3"/>
        <v/>
      </c>
      <c r="AK14" s="7" t="str">
        <f>IF($AN14="","",LEFT('参加申込書(直接入力用)'!$F26,5))</f>
        <v/>
      </c>
      <c r="AL14" s="7" t="str">
        <f>IF($AN14="","",MID('参加申込書(直接入力用)'!$F26,7,3))</f>
        <v/>
      </c>
      <c r="AM14" s="7" t="str">
        <f>IF($AN14="","",RIGHT('参加申込書(直接入力用)'!$F26,1))</f>
        <v/>
      </c>
      <c r="AN14" s="8" t="str">
        <f>IF('参加申込書(直接入力用)'!$H26=0,"",'参加申込書(直接入力用)'!$H26)</f>
        <v/>
      </c>
      <c r="AO14" s="12" t="str">
        <f>IF('参加申込書(直接入力用)'!$J26=0,"",'参加申込書(直接入力用)'!$J26)</f>
        <v/>
      </c>
      <c r="AP14" s="8" t="str">
        <f>IF('参加申込書(直接入力用)'!$I26=0,"",'参加申込書(直接入力用)'!$I26)</f>
        <v/>
      </c>
      <c r="AQ14" s="8" t="str">
        <f>IF('参加申込書(直接入力用)'!$K26="","",'参加申込書(直接入力用)'!$K26)</f>
        <v/>
      </c>
      <c r="AR14" s="8" t="str">
        <f>IF('参加申込書(直接入力用)'!$L26="","",'参加申込書(直接入力用)'!$L26)</f>
        <v/>
      </c>
      <c r="AS14" s="8" t="str">
        <f>IF('参加申込書(直接入力用)'!$M26=0,"",'参加申込書(直接入力用)'!$M26)</f>
        <v/>
      </c>
      <c r="AT14" s="8" t="str">
        <f>IF('参加申込書(直接入力用)'!$N26=0,"",'参加申込書(直接入力用)'!$N26)</f>
        <v/>
      </c>
      <c r="AU14" s="8"/>
      <c r="AV14" s="8"/>
      <c r="AW14" s="8" t="str">
        <f>IF('参加申込書(直接入力用)'!$Q26=0,"",'参加申込書(直接入力用)'!$Q26)</f>
        <v/>
      </c>
      <c r="AX14" s="8" t="str">
        <f>IF($AN14="","",IF('参加申込書(直接入力用)'!$O26=0,0,'参加申込書(直接入力用)'!$O26))</f>
        <v/>
      </c>
      <c r="AY14" s="8" t="str">
        <f>IF('参加申込書(直接入力用)'!$P26="","",IF('参加申込書(直接入力用)'!$P26="男",1,2))</f>
        <v/>
      </c>
      <c r="AZ14" s="23"/>
      <c r="BA14" s="23"/>
      <c r="BB14" s="8"/>
      <c r="BC14" s="9" t="str">
        <f t="shared" ca="1" si="2"/>
        <v/>
      </c>
    </row>
    <row r="15" spans="1:55" x14ac:dyDescent="0.15">
      <c r="A15" s="5" t="str">
        <f t="shared" ca="1" si="0"/>
        <v/>
      </c>
      <c r="B15" s="6"/>
      <c r="C15" s="8" t="str">
        <f>IF($AN15="","",'参加申込書(直接入力用)'!$G$5)</f>
        <v/>
      </c>
      <c r="D15" s="7" t="str">
        <f>IF($AN15="","",'参加申込書(直接入力用)'!$G$4)</f>
        <v/>
      </c>
      <c r="E15" s="7" t="str">
        <f>IF($AN15="","",'参加申込書(直接入力用)'!$I$9)</f>
        <v/>
      </c>
      <c r="F15" s="7" t="str">
        <f>IF($AN15="","",'参加申込書(直接入力用)'!$K$9)</f>
        <v/>
      </c>
      <c r="G15" s="7" t="str">
        <f>IF($AN15="","",IF('参加申込書(直接入力用)'!$M$5="","",'参加申込書(直接入力用)'!$M$5))</f>
        <v/>
      </c>
      <c r="H15" s="7" t="str">
        <f>IF($AN15="","",IF('参加申込書(直接入力用)'!$M$7="","",'参加申込書(直接入力用)'!$M$7))</f>
        <v/>
      </c>
      <c r="I15" s="7" t="str">
        <f>IF($AN15="","",IF('参加申込書(直接入力用)'!$M$6="","",'参加申込書(直接入力用)'!$M$6))</f>
        <v/>
      </c>
      <c r="J15" s="7" t="str">
        <f>IF($AN15="","",IF('参加申込書(直接入力用)'!$M$8="","",'参加申込書(直接入力用)'!$M$8))</f>
        <v/>
      </c>
      <c r="K15" s="7" t="str">
        <f>IF($AN15="","",IF('参加申込書(直接入力用)'!$G$8="","",'参加申込書(直接入力用)'!$G$8))</f>
        <v/>
      </c>
      <c r="L15" s="7" t="str">
        <f>IF($AN15="","",IF('参加申込書(直接入力用)'!$G$9="","",'参加申込書(直接入力用)'!$G$9))</f>
        <v/>
      </c>
      <c r="M15" s="7"/>
      <c r="N15" s="7"/>
      <c r="O15" s="7"/>
      <c r="P15" s="7"/>
      <c r="Q15" s="7"/>
      <c r="R15" s="7"/>
      <c r="S15" s="7"/>
      <c r="T15" s="7"/>
      <c r="U15" s="7"/>
      <c r="V15" s="7"/>
      <c r="W15" s="7"/>
      <c r="X15" s="7"/>
      <c r="Y15" s="7"/>
      <c r="Z15" s="7"/>
      <c r="AA15" s="7"/>
      <c r="AB15" s="7"/>
      <c r="AC15" s="7"/>
      <c r="AD15" s="7" t="str">
        <f>IF($AN15="","",IF(CONCATENATE('参加申込書(直接入力用)'!$G$10,'参加申込書(直接入力用)'!$G$11)="","",CONCATENATE('参加申込書(直接入力用)'!$G$10,'参加申込書(直接入力用)'!$G$11)))</f>
        <v/>
      </c>
      <c r="AE15" s="7"/>
      <c r="AF15" s="7"/>
      <c r="AG15" s="7"/>
      <c r="AH15" s="7"/>
      <c r="AI15" s="7"/>
      <c r="AJ15" s="7" t="str">
        <f t="shared" si="3"/>
        <v/>
      </c>
      <c r="AK15" s="7" t="str">
        <f>IF($AN15="","",LEFT('参加申込書(直接入力用)'!$F27,5))</f>
        <v/>
      </c>
      <c r="AL15" s="7" t="str">
        <f>IF($AN15="","",MID('参加申込書(直接入力用)'!$F27,7,3))</f>
        <v/>
      </c>
      <c r="AM15" s="7" t="str">
        <f>IF($AN15="","",RIGHT('参加申込書(直接入力用)'!$F27,1))</f>
        <v/>
      </c>
      <c r="AN15" s="8" t="str">
        <f>IF('参加申込書(直接入力用)'!$H27=0,"",'参加申込書(直接入力用)'!$H27)</f>
        <v/>
      </c>
      <c r="AO15" s="12" t="str">
        <f>IF('参加申込書(直接入力用)'!$J27=0,"",'参加申込書(直接入力用)'!$J27)</f>
        <v/>
      </c>
      <c r="AP15" s="8" t="str">
        <f>IF('参加申込書(直接入力用)'!$I27=0,"",'参加申込書(直接入力用)'!$I27)</f>
        <v/>
      </c>
      <c r="AQ15" s="8" t="str">
        <f>IF('参加申込書(直接入力用)'!$K27="","",'参加申込書(直接入力用)'!$K27)</f>
        <v/>
      </c>
      <c r="AR15" s="8" t="str">
        <f>IF('参加申込書(直接入力用)'!$L27="","",'参加申込書(直接入力用)'!$L27)</f>
        <v/>
      </c>
      <c r="AS15" s="8" t="str">
        <f>IF('参加申込書(直接入力用)'!$M27=0,"",'参加申込書(直接入力用)'!$M27)</f>
        <v/>
      </c>
      <c r="AT15" s="8" t="str">
        <f>IF('参加申込書(直接入力用)'!$N27=0,"",'参加申込書(直接入力用)'!$N27)</f>
        <v/>
      </c>
      <c r="AU15" s="8"/>
      <c r="AV15" s="8"/>
      <c r="AW15" s="8" t="str">
        <f>IF('参加申込書(直接入力用)'!$Q27=0,"",'参加申込書(直接入力用)'!$Q27)</f>
        <v/>
      </c>
      <c r="AX15" s="8" t="str">
        <f>IF($AN15="","",IF('参加申込書(直接入力用)'!$O27=0,0,'参加申込書(直接入力用)'!$O27))</f>
        <v/>
      </c>
      <c r="AY15" s="8" t="str">
        <f>IF('参加申込書(直接入力用)'!$P27="","",IF('参加申込書(直接入力用)'!$P27="男",1,2))</f>
        <v/>
      </c>
      <c r="AZ15" s="23"/>
      <c r="BA15" s="23"/>
      <c r="BB15" s="8"/>
      <c r="BC15" s="9" t="str">
        <f t="shared" ca="1" si="2"/>
        <v/>
      </c>
    </row>
    <row r="16" spans="1:55" x14ac:dyDescent="0.15">
      <c r="A16" s="5" t="str">
        <f t="shared" ca="1" si="0"/>
        <v/>
      </c>
      <c r="B16" s="6"/>
      <c r="C16" s="8" t="str">
        <f>IF($AN16="","",'参加申込書(直接入力用)'!$G$5)</f>
        <v/>
      </c>
      <c r="D16" s="7" t="str">
        <f>IF($AN16="","",'参加申込書(直接入力用)'!$G$4)</f>
        <v/>
      </c>
      <c r="E16" s="7" t="str">
        <f>IF($AN16="","",'参加申込書(直接入力用)'!$I$9)</f>
        <v/>
      </c>
      <c r="F16" s="7" t="str">
        <f>IF($AN16="","",'参加申込書(直接入力用)'!$K$9)</f>
        <v/>
      </c>
      <c r="G16" s="7" t="str">
        <f>IF($AN16="","",IF('参加申込書(直接入力用)'!$M$5="","",'参加申込書(直接入力用)'!$M$5))</f>
        <v/>
      </c>
      <c r="H16" s="7" t="str">
        <f>IF($AN16="","",IF('参加申込書(直接入力用)'!$M$7="","",'参加申込書(直接入力用)'!$M$7))</f>
        <v/>
      </c>
      <c r="I16" s="7" t="str">
        <f>IF($AN16="","",IF('参加申込書(直接入力用)'!$M$6="","",'参加申込書(直接入力用)'!$M$6))</f>
        <v/>
      </c>
      <c r="J16" s="7" t="str">
        <f>IF($AN16="","",IF('参加申込書(直接入力用)'!$M$8="","",'参加申込書(直接入力用)'!$M$8))</f>
        <v/>
      </c>
      <c r="K16" s="7" t="str">
        <f>IF($AN16="","",IF('参加申込書(直接入力用)'!$G$8="","",'参加申込書(直接入力用)'!$G$8))</f>
        <v/>
      </c>
      <c r="L16" s="7" t="str">
        <f>IF($AN16="","",IF('参加申込書(直接入力用)'!$G$9="","",'参加申込書(直接入力用)'!$G$9))</f>
        <v/>
      </c>
      <c r="M16" s="7"/>
      <c r="N16" s="7"/>
      <c r="O16" s="7"/>
      <c r="P16" s="7"/>
      <c r="Q16" s="7"/>
      <c r="R16" s="7"/>
      <c r="S16" s="7"/>
      <c r="T16" s="7"/>
      <c r="U16" s="7"/>
      <c r="V16" s="7"/>
      <c r="W16" s="7"/>
      <c r="X16" s="7"/>
      <c r="Y16" s="7"/>
      <c r="Z16" s="7"/>
      <c r="AA16" s="7"/>
      <c r="AB16" s="7"/>
      <c r="AC16" s="7"/>
      <c r="AD16" s="7" t="str">
        <f>IF($AN16="","",IF(CONCATENATE('参加申込書(直接入力用)'!$G$10,'参加申込書(直接入力用)'!$G$11)="","",CONCATENATE('参加申込書(直接入力用)'!$G$10,'参加申込書(直接入力用)'!$G$11)))</f>
        <v/>
      </c>
      <c r="AE16" s="7"/>
      <c r="AF16" s="7"/>
      <c r="AG16" s="7"/>
      <c r="AH16" s="7"/>
      <c r="AI16" s="7"/>
      <c r="AJ16" s="7" t="str">
        <f t="shared" si="3"/>
        <v/>
      </c>
      <c r="AK16" s="7" t="str">
        <f>IF($AN16="","",LEFT('参加申込書(直接入力用)'!$F28,5))</f>
        <v/>
      </c>
      <c r="AL16" s="7" t="str">
        <f>IF($AN16="","",MID('参加申込書(直接入力用)'!$F28,7,3))</f>
        <v/>
      </c>
      <c r="AM16" s="7" t="str">
        <f>IF($AN16="","",RIGHT('参加申込書(直接入力用)'!$F28,1))</f>
        <v/>
      </c>
      <c r="AN16" s="8" t="str">
        <f>IF('参加申込書(直接入力用)'!$H28=0,"",'参加申込書(直接入力用)'!$H28)</f>
        <v/>
      </c>
      <c r="AO16" s="12" t="str">
        <f>IF('参加申込書(直接入力用)'!$J28=0,"",'参加申込書(直接入力用)'!$J28)</f>
        <v/>
      </c>
      <c r="AP16" s="8" t="str">
        <f>IF('参加申込書(直接入力用)'!$I28=0,"",'参加申込書(直接入力用)'!$I28)</f>
        <v/>
      </c>
      <c r="AQ16" s="8" t="str">
        <f>IF('参加申込書(直接入力用)'!$K28="","",'参加申込書(直接入力用)'!$K28)</f>
        <v/>
      </c>
      <c r="AR16" s="8" t="str">
        <f>IF('参加申込書(直接入力用)'!$L28="","",'参加申込書(直接入力用)'!$L28)</f>
        <v/>
      </c>
      <c r="AS16" s="8" t="str">
        <f>IF('参加申込書(直接入力用)'!$M28=0,"",'参加申込書(直接入力用)'!$M28)</f>
        <v/>
      </c>
      <c r="AT16" s="8" t="str">
        <f>IF('参加申込書(直接入力用)'!$N28=0,"",'参加申込書(直接入力用)'!$N28)</f>
        <v/>
      </c>
      <c r="AU16" s="8"/>
      <c r="AV16" s="8"/>
      <c r="AW16" s="8" t="str">
        <f>IF('参加申込書(直接入力用)'!$Q28=0,"",'参加申込書(直接入力用)'!$Q28)</f>
        <v/>
      </c>
      <c r="AX16" s="8" t="str">
        <f>IF($AN16="","",IF('参加申込書(直接入力用)'!$O28=0,0,'参加申込書(直接入力用)'!$O28))</f>
        <v/>
      </c>
      <c r="AY16" s="8" t="str">
        <f>IF('参加申込書(直接入力用)'!$P28="","",IF('参加申込書(直接入力用)'!$P28="男",1,2))</f>
        <v/>
      </c>
      <c r="AZ16" s="23"/>
      <c r="BA16" s="23"/>
      <c r="BB16" s="8"/>
      <c r="BC16" s="9" t="str">
        <f t="shared" ca="1" si="2"/>
        <v/>
      </c>
    </row>
    <row r="17" spans="1:55" x14ac:dyDescent="0.15">
      <c r="A17" s="5" t="str">
        <f t="shared" ca="1" si="0"/>
        <v/>
      </c>
      <c r="B17" s="6"/>
      <c r="C17" s="8" t="str">
        <f>IF($AN17="","",'参加申込書(直接入力用)'!$G$5)</f>
        <v/>
      </c>
      <c r="D17" s="7" t="str">
        <f>IF($AN17="","",'参加申込書(直接入力用)'!$G$4)</f>
        <v/>
      </c>
      <c r="E17" s="7" t="str">
        <f>IF($AN17="","",'参加申込書(直接入力用)'!$I$9)</f>
        <v/>
      </c>
      <c r="F17" s="7" t="str">
        <f>IF($AN17="","",'参加申込書(直接入力用)'!$K$9)</f>
        <v/>
      </c>
      <c r="G17" s="7" t="str">
        <f>IF($AN17="","",IF('参加申込書(直接入力用)'!$M$5="","",'参加申込書(直接入力用)'!$M$5))</f>
        <v/>
      </c>
      <c r="H17" s="7" t="str">
        <f>IF($AN17="","",IF('参加申込書(直接入力用)'!$M$7="","",'参加申込書(直接入力用)'!$M$7))</f>
        <v/>
      </c>
      <c r="I17" s="7" t="str">
        <f>IF($AN17="","",IF('参加申込書(直接入力用)'!$M$6="","",'参加申込書(直接入力用)'!$M$6))</f>
        <v/>
      </c>
      <c r="J17" s="7" t="str">
        <f>IF($AN17="","",IF('参加申込書(直接入力用)'!$M$8="","",'参加申込書(直接入力用)'!$M$8))</f>
        <v/>
      </c>
      <c r="K17" s="7" t="str">
        <f>IF($AN17="","",IF('参加申込書(直接入力用)'!$G$8="","",'参加申込書(直接入力用)'!$G$8))</f>
        <v/>
      </c>
      <c r="L17" s="7" t="str">
        <f>IF($AN17="","",IF('参加申込書(直接入力用)'!$G$9="","",'参加申込書(直接入力用)'!$G$9))</f>
        <v/>
      </c>
      <c r="M17" s="7"/>
      <c r="N17" s="7"/>
      <c r="O17" s="7"/>
      <c r="P17" s="7"/>
      <c r="Q17" s="7"/>
      <c r="R17" s="7"/>
      <c r="S17" s="7"/>
      <c r="T17" s="7"/>
      <c r="U17" s="7"/>
      <c r="V17" s="7"/>
      <c r="W17" s="7"/>
      <c r="X17" s="7"/>
      <c r="Y17" s="7"/>
      <c r="Z17" s="7"/>
      <c r="AA17" s="7"/>
      <c r="AB17" s="7"/>
      <c r="AC17" s="7"/>
      <c r="AD17" s="7" t="str">
        <f>IF($AN17="","",IF(CONCATENATE('参加申込書(直接入力用)'!$G$10,'参加申込書(直接入力用)'!$G$11)="","",CONCATENATE('参加申込書(直接入力用)'!$G$10,'参加申込書(直接入力用)'!$G$11)))</f>
        <v/>
      </c>
      <c r="AE17" s="7"/>
      <c r="AF17" s="7"/>
      <c r="AG17" s="7"/>
      <c r="AH17" s="7"/>
      <c r="AI17" s="7"/>
      <c r="AJ17" s="7" t="str">
        <f t="shared" si="3"/>
        <v/>
      </c>
      <c r="AK17" s="7" t="str">
        <f>IF($AN17="","",LEFT('参加申込書(直接入力用)'!$F29,5))</f>
        <v/>
      </c>
      <c r="AL17" s="7" t="str">
        <f>IF($AN17="","",MID('参加申込書(直接入力用)'!$F29,7,3))</f>
        <v/>
      </c>
      <c r="AM17" s="7" t="str">
        <f>IF($AN17="","",RIGHT('参加申込書(直接入力用)'!$F29,1))</f>
        <v/>
      </c>
      <c r="AN17" s="8" t="str">
        <f>IF('参加申込書(直接入力用)'!$H29=0,"",'参加申込書(直接入力用)'!$H29)</f>
        <v/>
      </c>
      <c r="AO17" s="12" t="str">
        <f>IF('参加申込書(直接入力用)'!$J29=0,"",'参加申込書(直接入力用)'!$J29)</f>
        <v/>
      </c>
      <c r="AP17" s="8" t="str">
        <f>IF('参加申込書(直接入力用)'!$I29=0,"",'参加申込書(直接入力用)'!$I29)</f>
        <v/>
      </c>
      <c r="AQ17" s="8" t="str">
        <f>IF('参加申込書(直接入力用)'!$K29="","",'参加申込書(直接入力用)'!$K29)</f>
        <v/>
      </c>
      <c r="AR17" s="8" t="str">
        <f>IF('参加申込書(直接入力用)'!$L29="","",'参加申込書(直接入力用)'!$L29)</f>
        <v/>
      </c>
      <c r="AS17" s="8" t="str">
        <f>IF('参加申込書(直接入力用)'!$M29=0,"",'参加申込書(直接入力用)'!$M29)</f>
        <v/>
      </c>
      <c r="AT17" s="8" t="str">
        <f>IF('参加申込書(直接入力用)'!$N29=0,"",'参加申込書(直接入力用)'!$N29)</f>
        <v/>
      </c>
      <c r="AU17" s="8"/>
      <c r="AV17" s="8"/>
      <c r="AW17" s="8" t="str">
        <f>IF('参加申込書(直接入力用)'!$Q29=0,"",'参加申込書(直接入力用)'!$Q29)</f>
        <v/>
      </c>
      <c r="AX17" s="8" t="str">
        <f>IF($AN17="","",IF('参加申込書(直接入力用)'!$O29=0,0,'参加申込書(直接入力用)'!$O29))</f>
        <v/>
      </c>
      <c r="AY17" s="8" t="str">
        <f>IF('参加申込書(直接入力用)'!$P29="","",IF('参加申込書(直接入力用)'!$P29="男",1,2))</f>
        <v/>
      </c>
      <c r="AZ17" s="23"/>
      <c r="BA17" s="23"/>
      <c r="BB17" s="8"/>
      <c r="BC17" s="9" t="str">
        <f t="shared" ca="1" si="2"/>
        <v/>
      </c>
    </row>
    <row r="18" spans="1:55" x14ac:dyDescent="0.15">
      <c r="A18" s="5" t="str">
        <f t="shared" ca="1" si="0"/>
        <v/>
      </c>
      <c r="B18" s="6"/>
      <c r="C18" s="8" t="str">
        <f>IF($AN18="","",'参加申込書(直接入力用)'!$G$5)</f>
        <v/>
      </c>
      <c r="D18" s="7" t="str">
        <f>IF($AN18="","",'参加申込書(直接入力用)'!$G$4)</f>
        <v/>
      </c>
      <c r="E18" s="7" t="str">
        <f>IF($AN18="","",'参加申込書(直接入力用)'!$I$9)</f>
        <v/>
      </c>
      <c r="F18" s="7" t="str">
        <f>IF($AN18="","",'参加申込書(直接入力用)'!$K$9)</f>
        <v/>
      </c>
      <c r="G18" s="7" t="str">
        <f>IF($AN18="","",IF('参加申込書(直接入力用)'!$M$5="","",'参加申込書(直接入力用)'!$M$5))</f>
        <v/>
      </c>
      <c r="H18" s="7" t="str">
        <f>IF($AN18="","",IF('参加申込書(直接入力用)'!$M$7="","",'参加申込書(直接入力用)'!$M$7))</f>
        <v/>
      </c>
      <c r="I18" s="7" t="str">
        <f>IF($AN18="","",IF('参加申込書(直接入力用)'!$M$6="","",'参加申込書(直接入力用)'!$M$6))</f>
        <v/>
      </c>
      <c r="J18" s="7" t="str">
        <f>IF($AN18="","",IF('参加申込書(直接入力用)'!$M$8="","",'参加申込書(直接入力用)'!$M$8))</f>
        <v/>
      </c>
      <c r="K18" s="7" t="str">
        <f>IF($AN18="","",IF('参加申込書(直接入力用)'!$G$8="","",'参加申込書(直接入力用)'!$G$8))</f>
        <v/>
      </c>
      <c r="L18" s="7" t="str">
        <f>IF($AN18="","",IF('参加申込書(直接入力用)'!$G$9="","",'参加申込書(直接入力用)'!$G$9))</f>
        <v/>
      </c>
      <c r="M18" s="7"/>
      <c r="N18" s="7"/>
      <c r="O18" s="7"/>
      <c r="P18" s="7"/>
      <c r="Q18" s="7"/>
      <c r="R18" s="7"/>
      <c r="S18" s="7"/>
      <c r="T18" s="7"/>
      <c r="U18" s="7"/>
      <c r="V18" s="7"/>
      <c r="W18" s="7"/>
      <c r="X18" s="7"/>
      <c r="Y18" s="7"/>
      <c r="Z18" s="7"/>
      <c r="AA18" s="7"/>
      <c r="AB18" s="7"/>
      <c r="AC18" s="7"/>
      <c r="AD18" s="7" t="str">
        <f>IF($AN18="","",IF(CONCATENATE('参加申込書(直接入力用)'!$G$10,'参加申込書(直接入力用)'!$G$11)="","",CONCATENATE('参加申込書(直接入力用)'!$G$10,'参加申込書(直接入力用)'!$G$11)))</f>
        <v/>
      </c>
      <c r="AE18" s="7"/>
      <c r="AF18" s="7"/>
      <c r="AG18" s="7"/>
      <c r="AH18" s="7"/>
      <c r="AI18" s="7"/>
      <c r="AJ18" s="7" t="str">
        <f t="shared" si="3"/>
        <v/>
      </c>
      <c r="AK18" s="7" t="str">
        <f>IF($AN18="","",LEFT('参加申込書(直接入力用)'!$F30,5))</f>
        <v/>
      </c>
      <c r="AL18" s="7" t="str">
        <f>IF($AN18="","",MID('参加申込書(直接入力用)'!$F30,7,3))</f>
        <v/>
      </c>
      <c r="AM18" s="7" t="str">
        <f>IF($AN18="","",RIGHT('参加申込書(直接入力用)'!$F30,1))</f>
        <v/>
      </c>
      <c r="AN18" s="8" t="str">
        <f>IF('参加申込書(直接入力用)'!$H30=0,"",'参加申込書(直接入力用)'!$H30)</f>
        <v/>
      </c>
      <c r="AO18" s="12" t="str">
        <f>IF('参加申込書(直接入力用)'!$J30=0,"",'参加申込書(直接入力用)'!$J30)</f>
        <v/>
      </c>
      <c r="AP18" s="8" t="str">
        <f>IF('参加申込書(直接入力用)'!$I30=0,"",'参加申込書(直接入力用)'!$I30)</f>
        <v/>
      </c>
      <c r="AQ18" s="8" t="str">
        <f>IF('参加申込書(直接入力用)'!$K30="","",'参加申込書(直接入力用)'!$K30)</f>
        <v/>
      </c>
      <c r="AR18" s="8" t="str">
        <f>IF('参加申込書(直接入力用)'!$L30="","",'参加申込書(直接入力用)'!$L30)</f>
        <v/>
      </c>
      <c r="AS18" s="8" t="str">
        <f>IF('参加申込書(直接入力用)'!$M30=0,"",'参加申込書(直接入力用)'!$M30)</f>
        <v/>
      </c>
      <c r="AT18" s="8" t="str">
        <f>IF('参加申込書(直接入力用)'!$N30=0,"",'参加申込書(直接入力用)'!$N30)</f>
        <v/>
      </c>
      <c r="AU18" s="8"/>
      <c r="AV18" s="8"/>
      <c r="AW18" s="8" t="str">
        <f>IF('参加申込書(直接入力用)'!$Q30=0,"",'参加申込書(直接入力用)'!$Q30)</f>
        <v/>
      </c>
      <c r="AX18" s="8" t="str">
        <f>IF($AN18="","",IF('参加申込書(直接入力用)'!$O30=0,0,'参加申込書(直接入力用)'!$O30))</f>
        <v/>
      </c>
      <c r="AY18" s="8" t="str">
        <f>IF('参加申込書(直接入力用)'!$P30="","",IF('参加申込書(直接入力用)'!$P30="男",1,2))</f>
        <v/>
      </c>
      <c r="AZ18" s="23"/>
      <c r="BA18" s="23"/>
      <c r="BB18" s="8"/>
      <c r="BC18" s="9" t="str">
        <f t="shared" ca="1" si="2"/>
        <v/>
      </c>
    </row>
    <row r="19" spans="1:55" x14ac:dyDescent="0.15">
      <c r="A19" s="5" t="str">
        <f t="shared" ca="1" si="0"/>
        <v/>
      </c>
      <c r="B19" s="6"/>
      <c r="C19" s="8" t="str">
        <f>IF($AN19="","",'参加申込書(直接入力用)'!$G$5)</f>
        <v/>
      </c>
      <c r="D19" s="7" t="str">
        <f>IF($AN19="","",'参加申込書(直接入力用)'!$G$4)</f>
        <v/>
      </c>
      <c r="E19" s="7" t="str">
        <f>IF($AN19="","",'参加申込書(直接入力用)'!$I$9)</f>
        <v/>
      </c>
      <c r="F19" s="7" t="str">
        <f>IF($AN19="","",'参加申込書(直接入力用)'!$K$9)</f>
        <v/>
      </c>
      <c r="G19" s="7" t="str">
        <f>IF($AN19="","",IF('参加申込書(直接入力用)'!$M$5="","",'参加申込書(直接入力用)'!$M$5))</f>
        <v/>
      </c>
      <c r="H19" s="7" t="str">
        <f>IF($AN19="","",IF('参加申込書(直接入力用)'!$M$7="","",'参加申込書(直接入力用)'!$M$7))</f>
        <v/>
      </c>
      <c r="I19" s="7" t="str">
        <f>IF($AN19="","",IF('参加申込書(直接入力用)'!$M$6="","",'参加申込書(直接入力用)'!$M$6))</f>
        <v/>
      </c>
      <c r="J19" s="7" t="str">
        <f>IF($AN19="","",IF('参加申込書(直接入力用)'!$M$8="","",'参加申込書(直接入力用)'!$M$8))</f>
        <v/>
      </c>
      <c r="K19" s="7" t="str">
        <f>IF($AN19="","",IF('参加申込書(直接入力用)'!$G$8="","",'参加申込書(直接入力用)'!$G$8))</f>
        <v/>
      </c>
      <c r="L19" s="7" t="str">
        <f>IF($AN19="","",IF('参加申込書(直接入力用)'!$G$9="","",'参加申込書(直接入力用)'!$G$9))</f>
        <v/>
      </c>
      <c r="M19" s="7"/>
      <c r="N19" s="7"/>
      <c r="O19" s="7"/>
      <c r="P19" s="7"/>
      <c r="Q19" s="7"/>
      <c r="R19" s="7"/>
      <c r="S19" s="7"/>
      <c r="T19" s="7"/>
      <c r="U19" s="7"/>
      <c r="V19" s="7"/>
      <c r="W19" s="7"/>
      <c r="X19" s="7"/>
      <c r="Y19" s="7"/>
      <c r="Z19" s="7"/>
      <c r="AA19" s="7"/>
      <c r="AB19" s="7"/>
      <c r="AC19" s="7"/>
      <c r="AD19" s="7" t="str">
        <f>IF($AN19="","",IF(CONCATENATE('参加申込書(直接入力用)'!$G$10,'参加申込書(直接入力用)'!$G$11)="","",CONCATENATE('参加申込書(直接入力用)'!$G$10,'参加申込書(直接入力用)'!$G$11)))</f>
        <v/>
      </c>
      <c r="AE19" s="7"/>
      <c r="AF19" s="7"/>
      <c r="AG19" s="7"/>
      <c r="AH19" s="7"/>
      <c r="AI19" s="7"/>
      <c r="AJ19" s="7" t="str">
        <f t="shared" si="3"/>
        <v/>
      </c>
      <c r="AK19" s="7" t="str">
        <f>IF($AN19="","",LEFT('参加申込書(直接入力用)'!$F31,5))</f>
        <v/>
      </c>
      <c r="AL19" s="7" t="str">
        <f>IF($AN19="","",MID('参加申込書(直接入力用)'!$F31,7,3))</f>
        <v/>
      </c>
      <c r="AM19" s="7" t="str">
        <f>IF($AN19="","",RIGHT('参加申込書(直接入力用)'!$F31,1))</f>
        <v/>
      </c>
      <c r="AN19" s="8" t="str">
        <f>IF('参加申込書(直接入力用)'!$H31=0,"",'参加申込書(直接入力用)'!$H31)</f>
        <v/>
      </c>
      <c r="AO19" s="12" t="str">
        <f>IF('参加申込書(直接入力用)'!$J31=0,"",'参加申込書(直接入力用)'!$J31)</f>
        <v/>
      </c>
      <c r="AP19" s="8" t="str">
        <f>IF('参加申込書(直接入力用)'!$I31=0,"",'参加申込書(直接入力用)'!$I31)</f>
        <v/>
      </c>
      <c r="AQ19" s="8" t="str">
        <f>IF('参加申込書(直接入力用)'!$K31="","",'参加申込書(直接入力用)'!$K31)</f>
        <v/>
      </c>
      <c r="AR19" s="8" t="str">
        <f>IF('参加申込書(直接入力用)'!$L31="","",'参加申込書(直接入力用)'!$L31)</f>
        <v/>
      </c>
      <c r="AS19" s="8" t="str">
        <f>IF('参加申込書(直接入力用)'!$M31=0,"",'参加申込書(直接入力用)'!$M31)</f>
        <v/>
      </c>
      <c r="AT19" s="8" t="str">
        <f>IF('参加申込書(直接入力用)'!$N31=0,"",'参加申込書(直接入力用)'!$N31)</f>
        <v/>
      </c>
      <c r="AU19" s="8"/>
      <c r="AV19" s="8"/>
      <c r="AW19" s="8" t="str">
        <f>IF('参加申込書(直接入力用)'!$Q31=0,"",'参加申込書(直接入力用)'!$Q31)</f>
        <v/>
      </c>
      <c r="AX19" s="8" t="str">
        <f>IF($AN19="","",IF('参加申込書(直接入力用)'!$O31=0,0,'参加申込書(直接入力用)'!$O31))</f>
        <v/>
      </c>
      <c r="AY19" s="8" t="str">
        <f>IF('参加申込書(直接入力用)'!$P31="","",IF('参加申込書(直接入力用)'!$P31="男",1,2))</f>
        <v/>
      </c>
      <c r="AZ19" s="23"/>
      <c r="BA19" s="23"/>
      <c r="BB19" s="8"/>
      <c r="BC19" s="9" t="str">
        <f t="shared" ca="1" si="2"/>
        <v/>
      </c>
    </row>
    <row r="20" spans="1:55" x14ac:dyDescent="0.15">
      <c r="A20" s="5" t="str">
        <f t="shared" ca="1" si="0"/>
        <v/>
      </c>
      <c r="B20" s="6"/>
      <c r="C20" s="8" t="str">
        <f>IF($AN20="","",'参加申込書(直接入力用)'!$G$5)</f>
        <v/>
      </c>
      <c r="D20" s="7" t="str">
        <f>IF($AN20="","",'参加申込書(直接入力用)'!$G$4)</f>
        <v/>
      </c>
      <c r="E20" s="7" t="str">
        <f>IF($AN20="","",'参加申込書(直接入力用)'!$I$9)</f>
        <v/>
      </c>
      <c r="F20" s="7" t="str">
        <f>IF($AN20="","",'参加申込書(直接入力用)'!$K$9)</f>
        <v/>
      </c>
      <c r="G20" s="7" t="str">
        <f>IF($AN20="","",IF('参加申込書(直接入力用)'!$M$5="","",'参加申込書(直接入力用)'!$M$5))</f>
        <v/>
      </c>
      <c r="H20" s="7" t="str">
        <f>IF($AN20="","",IF('参加申込書(直接入力用)'!$M$7="","",'参加申込書(直接入力用)'!$M$7))</f>
        <v/>
      </c>
      <c r="I20" s="7" t="str">
        <f>IF($AN20="","",IF('参加申込書(直接入力用)'!$M$6="","",'参加申込書(直接入力用)'!$M$6))</f>
        <v/>
      </c>
      <c r="J20" s="7" t="str">
        <f>IF($AN20="","",IF('参加申込書(直接入力用)'!$M$8="","",'参加申込書(直接入力用)'!$M$8))</f>
        <v/>
      </c>
      <c r="K20" s="7" t="str">
        <f>IF($AN20="","",IF('参加申込書(直接入力用)'!$G$8="","",'参加申込書(直接入力用)'!$G$8))</f>
        <v/>
      </c>
      <c r="L20" s="7" t="str">
        <f>IF($AN20="","",IF('参加申込書(直接入力用)'!$G$9="","",'参加申込書(直接入力用)'!$G$9))</f>
        <v/>
      </c>
      <c r="M20" s="7"/>
      <c r="N20" s="7"/>
      <c r="O20" s="7"/>
      <c r="P20" s="7"/>
      <c r="Q20" s="7"/>
      <c r="R20" s="7"/>
      <c r="S20" s="7"/>
      <c r="T20" s="7"/>
      <c r="U20" s="7"/>
      <c r="V20" s="7"/>
      <c r="W20" s="7"/>
      <c r="X20" s="7"/>
      <c r="Y20" s="7"/>
      <c r="Z20" s="7"/>
      <c r="AA20" s="7"/>
      <c r="AB20" s="7"/>
      <c r="AC20" s="7"/>
      <c r="AD20" s="7" t="str">
        <f>IF($AN20="","",IF(CONCATENATE('参加申込書(直接入力用)'!$G$10,'参加申込書(直接入力用)'!$G$11)="","",CONCATENATE('参加申込書(直接入力用)'!$G$10,'参加申込書(直接入力用)'!$G$11)))</f>
        <v/>
      </c>
      <c r="AE20" s="7"/>
      <c r="AF20" s="7"/>
      <c r="AG20" s="7"/>
      <c r="AH20" s="7"/>
      <c r="AI20" s="7"/>
      <c r="AJ20" s="7" t="str">
        <f t="shared" si="3"/>
        <v/>
      </c>
      <c r="AK20" s="7" t="str">
        <f>IF($AN20="","",LEFT('参加申込書(直接入力用)'!$F32,5))</f>
        <v/>
      </c>
      <c r="AL20" s="7" t="str">
        <f>IF($AN20="","",MID('参加申込書(直接入力用)'!$F32,7,3))</f>
        <v/>
      </c>
      <c r="AM20" s="7" t="str">
        <f>IF($AN20="","",RIGHT('参加申込書(直接入力用)'!$F32,1))</f>
        <v/>
      </c>
      <c r="AN20" s="8" t="str">
        <f>IF('参加申込書(直接入力用)'!$H32=0,"",'参加申込書(直接入力用)'!$H32)</f>
        <v/>
      </c>
      <c r="AO20" s="12" t="str">
        <f>IF('参加申込書(直接入力用)'!$J32=0,"",'参加申込書(直接入力用)'!$J32)</f>
        <v/>
      </c>
      <c r="AP20" s="8" t="str">
        <f>IF('参加申込書(直接入力用)'!$I32=0,"",'参加申込書(直接入力用)'!$I32)</f>
        <v/>
      </c>
      <c r="AQ20" s="8" t="str">
        <f>IF('参加申込書(直接入力用)'!$K32="","",'参加申込書(直接入力用)'!$K32)</f>
        <v/>
      </c>
      <c r="AR20" s="8" t="str">
        <f>IF('参加申込書(直接入力用)'!$L32="","",'参加申込書(直接入力用)'!$L32)</f>
        <v/>
      </c>
      <c r="AS20" s="8" t="str">
        <f>IF('参加申込書(直接入力用)'!$M32=0,"",'参加申込書(直接入力用)'!$M32)</f>
        <v/>
      </c>
      <c r="AT20" s="8" t="str">
        <f>IF('参加申込書(直接入力用)'!$N32=0,"",'参加申込書(直接入力用)'!$N32)</f>
        <v/>
      </c>
      <c r="AU20" s="8"/>
      <c r="AV20" s="8"/>
      <c r="AW20" s="8" t="str">
        <f>IF('参加申込書(直接入力用)'!$Q32=0,"",'参加申込書(直接入力用)'!$Q32)</f>
        <v/>
      </c>
      <c r="AX20" s="8" t="str">
        <f>IF($AN20="","",IF('参加申込書(直接入力用)'!$O32=0,0,'参加申込書(直接入力用)'!$O32))</f>
        <v/>
      </c>
      <c r="AY20" s="8" t="str">
        <f>IF('参加申込書(直接入力用)'!$P32="","",IF('参加申込書(直接入力用)'!$P32="男",1,2))</f>
        <v/>
      </c>
      <c r="AZ20" s="23"/>
      <c r="BA20" s="23"/>
      <c r="BB20" s="8"/>
      <c r="BC20" s="9" t="str">
        <f t="shared" ca="1" si="2"/>
        <v/>
      </c>
    </row>
    <row r="21" spans="1:55" x14ac:dyDescent="0.15">
      <c r="A21" s="5" t="str">
        <f t="shared" ca="1" si="0"/>
        <v/>
      </c>
      <c r="B21" s="6"/>
      <c r="C21" s="8" t="str">
        <f>IF($AN21="","",'参加申込書(直接入力用)'!$G$5)</f>
        <v/>
      </c>
      <c r="D21" s="7" t="str">
        <f>IF($AN21="","",'参加申込書(直接入力用)'!$G$4)</f>
        <v/>
      </c>
      <c r="E21" s="7" t="str">
        <f>IF($AN21="","",'参加申込書(直接入力用)'!$I$9)</f>
        <v/>
      </c>
      <c r="F21" s="7" t="str">
        <f>IF($AN21="","",'参加申込書(直接入力用)'!$K$9)</f>
        <v/>
      </c>
      <c r="G21" s="7" t="str">
        <f>IF($AN21="","",IF('参加申込書(直接入力用)'!$M$5="","",'参加申込書(直接入力用)'!$M$5))</f>
        <v/>
      </c>
      <c r="H21" s="7" t="str">
        <f>IF($AN21="","",IF('参加申込書(直接入力用)'!$M$7="","",'参加申込書(直接入力用)'!$M$7))</f>
        <v/>
      </c>
      <c r="I21" s="7" t="str">
        <f>IF($AN21="","",IF('参加申込書(直接入力用)'!$M$6="","",'参加申込書(直接入力用)'!$M$6))</f>
        <v/>
      </c>
      <c r="J21" s="7" t="str">
        <f>IF($AN21="","",IF('参加申込書(直接入力用)'!$M$8="","",'参加申込書(直接入力用)'!$M$8))</f>
        <v/>
      </c>
      <c r="K21" s="7" t="str">
        <f>IF($AN21="","",IF('参加申込書(直接入力用)'!$G$8="","",'参加申込書(直接入力用)'!$G$8))</f>
        <v/>
      </c>
      <c r="L21" s="7" t="str">
        <f>IF($AN21="","",IF('参加申込書(直接入力用)'!$G$9="","",'参加申込書(直接入力用)'!$G$9))</f>
        <v/>
      </c>
      <c r="M21" s="7"/>
      <c r="N21" s="7"/>
      <c r="O21" s="7"/>
      <c r="P21" s="7"/>
      <c r="Q21" s="7"/>
      <c r="R21" s="7"/>
      <c r="S21" s="7"/>
      <c r="T21" s="7"/>
      <c r="U21" s="7"/>
      <c r="V21" s="7"/>
      <c r="W21" s="7"/>
      <c r="X21" s="7"/>
      <c r="Y21" s="7"/>
      <c r="Z21" s="7"/>
      <c r="AA21" s="7"/>
      <c r="AB21" s="7"/>
      <c r="AC21" s="7"/>
      <c r="AD21" s="7" t="str">
        <f>IF($AN21="","",IF(CONCATENATE('参加申込書(直接入力用)'!$G$10,'参加申込書(直接入力用)'!$G$11)="","",CONCATENATE('参加申込書(直接入力用)'!$G$10,'参加申込書(直接入力用)'!$G$11)))</f>
        <v/>
      </c>
      <c r="AE21" s="7"/>
      <c r="AF21" s="7"/>
      <c r="AG21" s="7"/>
      <c r="AH21" s="7"/>
      <c r="AI21" s="7"/>
      <c r="AJ21" s="7" t="str">
        <f t="shared" si="3"/>
        <v/>
      </c>
      <c r="AK21" s="7" t="str">
        <f>IF($AN21="","",LEFT('参加申込書(直接入力用)'!$F33,5))</f>
        <v/>
      </c>
      <c r="AL21" s="7" t="str">
        <f>IF($AN21="","",MID('参加申込書(直接入力用)'!$F33,7,3))</f>
        <v/>
      </c>
      <c r="AM21" s="7" t="str">
        <f>IF($AN21="","",RIGHT('参加申込書(直接入力用)'!$F33,1))</f>
        <v/>
      </c>
      <c r="AN21" s="8" t="str">
        <f>IF('参加申込書(直接入力用)'!$H33=0,"",'参加申込書(直接入力用)'!$H33)</f>
        <v/>
      </c>
      <c r="AO21" s="12" t="str">
        <f>IF('参加申込書(直接入力用)'!$J33=0,"",'参加申込書(直接入力用)'!$J33)</f>
        <v/>
      </c>
      <c r="AP21" s="8" t="str">
        <f>IF('参加申込書(直接入力用)'!$I33=0,"",'参加申込書(直接入力用)'!$I33)</f>
        <v/>
      </c>
      <c r="AQ21" s="8" t="str">
        <f>IF('参加申込書(直接入力用)'!$K33="","",'参加申込書(直接入力用)'!$K33)</f>
        <v/>
      </c>
      <c r="AR21" s="8" t="str">
        <f>IF('参加申込書(直接入力用)'!$L33="","",'参加申込書(直接入力用)'!$L33)</f>
        <v/>
      </c>
      <c r="AS21" s="8" t="str">
        <f>IF('参加申込書(直接入力用)'!$M33=0,"",'参加申込書(直接入力用)'!$M33)</f>
        <v/>
      </c>
      <c r="AT21" s="8" t="str">
        <f>IF('参加申込書(直接入力用)'!$N33=0,"",'参加申込書(直接入力用)'!$N33)</f>
        <v/>
      </c>
      <c r="AU21" s="8"/>
      <c r="AV21" s="8"/>
      <c r="AW21" s="8" t="str">
        <f>IF('参加申込書(直接入力用)'!$Q33=0,"",'参加申込書(直接入力用)'!$Q33)</f>
        <v/>
      </c>
      <c r="AX21" s="8" t="str">
        <f>IF($AN21="","",IF('参加申込書(直接入力用)'!$O33=0,0,'参加申込書(直接入力用)'!$O33))</f>
        <v/>
      </c>
      <c r="AY21" s="8" t="str">
        <f>IF('参加申込書(直接入力用)'!$P33="","",IF('参加申込書(直接入力用)'!$P33="男",1,2))</f>
        <v/>
      </c>
      <c r="AZ21" s="23"/>
      <c r="BA21" s="23"/>
      <c r="BB21" s="8"/>
      <c r="BC21" s="9" t="str">
        <f t="shared" ca="1" si="2"/>
        <v/>
      </c>
    </row>
    <row r="22" spans="1:55" x14ac:dyDescent="0.15">
      <c r="A22" s="5" t="str">
        <f t="shared" ca="1" si="0"/>
        <v/>
      </c>
      <c r="B22" s="6"/>
      <c r="C22" s="8" t="str">
        <f>IF($AN22="","",'参加申込書(直接入力用)'!$G$5)</f>
        <v/>
      </c>
      <c r="D22" s="7" t="str">
        <f>IF($AN22="","",'参加申込書(直接入力用)'!$G$4)</f>
        <v/>
      </c>
      <c r="E22" s="7" t="str">
        <f>IF($AN22="","",'参加申込書(直接入力用)'!$I$9)</f>
        <v/>
      </c>
      <c r="F22" s="7" t="str">
        <f>IF($AN22="","",'参加申込書(直接入力用)'!$K$9)</f>
        <v/>
      </c>
      <c r="G22" s="7" t="str">
        <f>IF($AN22="","",IF('参加申込書(直接入力用)'!$M$5="","",'参加申込書(直接入力用)'!$M$5))</f>
        <v/>
      </c>
      <c r="H22" s="7" t="str">
        <f>IF($AN22="","",IF('参加申込書(直接入力用)'!$M$7="","",'参加申込書(直接入力用)'!$M$7))</f>
        <v/>
      </c>
      <c r="I22" s="7" t="str">
        <f>IF($AN22="","",IF('参加申込書(直接入力用)'!$M$6="","",'参加申込書(直接入力用)'!$M$6))</f>
        <v/>
      </c>
      <c r="J22" s="7" t="str">
        <f>IF($AN22="","",IF('参加申込書(直接入力用)'!$M$8="","",'参加申込書(直接入力用)'!$M$8))</f>
        <v/>
      </c>
      <c r="K22" s="7" t="str">
        <f>IF($AN22="","",IF('参加申込書(直接入力用)'!$G$8="","",'参加申込書(直接入力用)'!$G$8))</f>
        <v/>
      </c>
      <c r="L22" s="7" t="str">
        <f>IF($AN22="","",IF('参加申込書(直接入力用)'!$G$9="","",'参加申込書(直接入力用)'!$G$9))</f>
        <v/>
      </c>
      <c r="M22" s="7"/>
      <c r="N22" s="7"/>
      <c r="O22" s="7"/>
      <c r="P22" s="7"/>
      <c r="Q22" s="7"/>
      <c r="R22" s="7"/>
      <c r="S22" s="7"/>
      <c r="T22" s="7"/>
      <c r="U22" s="7"/>
      <c r="V22" s="7"/>
      <c r="W22" s="7"/>
      <c r="X22" s="7"/>
      <c r="Y22" s="7"/>
      <c r="Z22" s="7"/>
      <c r="AA22" s="7"/>
      <c r="AB22" s="7"/>
      <c r="AC22" s="7"/>
      <c r="AD22" s="7" t="str">
        <f>IF($AN22="","",IF(CONCATENATE('参加申込書(直接入力用)'!$G$10,'参加申込書(直接入力用)'!$G$11)="","",CONCATENATE('参加申込書(直接入力用)'!$G$10,'参加申込書(直接入力用)'!$G$11)))</f>
        <v/>
      </c>
      <c r="AE22" s="7"/>
      <c r="AF22" s="7"/>
      <c r="AG22" s="7"/>
      <c r="AH22" s="7"/>
      <c r="AI22" s="7"/>
      <c r="AJ22" s="7" t="str">
        <f t="shared" si="3"/>
        <v/>
      </c>
      <c r="AK22" s="7" t="str">
        <f>IF($AN22="","",LEFT('参加申込書(直接入力用)'!$F34,5))</f>
        <v/>
      </c>
      <c r="AL22" s="7" t="str">
        <f>IF($AN22="","",MID('参加申込書(直接入力用)'!$F34,7,3))</f>
        <v/>
      </c>
      <c r="AM22" s="7" t="str">
        <f>IF($AN22="","",RIGHT('参加申込書(直接入力用)'!$F34,1))</f>
        <v/>
      </c>
      <c r="AN22" s="8" t="str">
        <f>IF('参加申込書(直接入力用)'!$H34=0,"",'参加申込書(直接入力用)'!$H34)</f>
        <v/>
      </c>
      <c r="AO22" s="12" t="str">
        <f>IF('参加申込書(直接入力用)'!$J34=0,"",'参加申込書(直接入力用)'!$J34)</f>
        <v/>
      </c>
      <c r="AP22" s="8" t="str">
        <f>IF('参加申込書(直接入力用)'!$I34=0,"",'参加申込書(直接入力用)'!$I34)</f>
        <v/>
      </c>
      <c r="AQ22" s="8" t="str">
        <f>IF('参加申込書(直接入力用)'!$K34="","",'参加申込書(直接入力用)'!$K34)</f>
        <v/>
      </c>
      <c r="AR22" s="8" t="str">
        <f>IF('参加申込書(直接入力用)'!$L34="","",'参加申込書(直接入力用)'!$L34)</f>
        <v/>
      </c>
      <c r="AS22" s="8" t="str">
        <f>IF('参加申込書(直接入力用)'!$M34=0,"",'参加申込書(直接入力用)'!$M34)</f>
        <v/>
      </c>
      <c r="AT22" s="8" t="str">
        <f>IF('参加申込書(直接入力用)'!$N34=0,"",'参加申込書(直接入力用)'!$N34)</f>
        <v/>
      </c>
      <c r="AU22" s="8"/>
      <c r="AV22" s="8"/>
      <c r="AW22" s="8" t="str">
        <f>IF('参加申込書(直接入力用)'!$Q34=0,"",'参加申込書(直接入力用)'!$Q34)</f>
        <v/>
      </c>
      <c r="AX22" s="8" t="str">
        <f>IF($AN22="","",IF('参加申込書(直接入力用)'!$O34=0,0,'参加申込書(直接入力用)'!$O34))</f>
        <v/>
      </c>
      <c r="AY22" s="8" t="str">
        <f>IF('参加申込書(直接入力用)'!$P34="","",IF('参加申込書(直接入力用)'!$P34="男",1,2))</f>
        <v/>
      </c>
      <c r="AZ22" s="23"/>
      <c r="BA22" s="23"/>
      <c r="BB22" s="8"/>
      <c r="BC22" s="9" t="str">
        <f t="shared" ca="1" si="2"/>
        <v/>
      </c>
    </row>
    <row r="23" spans="1:55" x14ac:dyDescent="0.15">
      <c r="A23" s="5" t="str">
        <f t="shared" ca="1" si="0"/>
        <v/>
      </c>
      <c r="B23" s="6"/>
      <c r="C23" s="8" t="str">
        <f>IF($AN23="","",'参加申込書(直接入力用)'!$G$5)</f>
        <v/>
      </c>
      <c r="D23" s="7" t="str">
        <f>IF($AN23="","",'参加申込書(直接入力用)'!$G$4)</f>
        <v/>
      </c>
      <c r="E23" s="7" t="str">
        <f>IF($AN23="","",'参加申込書(直接入力用)'!$I$9)</f>
        <v/>
      </c>
      <c r="F23" s="7" t="str">
        <f>IF($AN23="","",'参加申込書(直接入力用)'!$K$9)</f>
        <v/>
      </c>
      <c r="G23" s="7" t="str">
        <f>IF($AN23="","",IF('参加申込書(直接入力用)'!$M$5="","",'参加申込書(直接入力用)'!$M$5))</f>
        <v/>
      </c>
      <c r="H23" s="7" t="str">
        <f>IF($AN23="","",IF('参加申込書(直接入力用)'!$M$7="","",'参加申込書(直接入力用)'!$M$7))</f>
        <v/>
      </c>
      <c r="I23" s="7" t="str">
        <f>IF($AN23="","",IF('参加申込書(直接入力用)'!$M$6="","",'参加申込書(直接入力用)'!$M$6))</f>
        <v/>
      </c>
      <c r="J23" s="7" t="str">
        <f>IF($AN23="","",IF('参加申込書(直接入力用)'!$M$8="","",'参加申込書(直接入力用)'!$M$8))</f>
        <v/>
      </c>
      <c r="K23" s="7" t="str">
        <f>IF($AN23="","",IF('参加申込書(直接入力用)'!$G$8="","",'参加申込書(直接入力用)'!$G$8))</f>
        <v/>
      </c>
      <c r="L23" s="7" t="str">
        <f>IF($AN23="","",IF('参加申込書(直接入力用)'!$G$9="","",'参加申込書(直接入力用)'!$G$9))</f>
        <v/>
      </c>
      <c r="M23" s="7"/>
      <c r="N23" s="7"/>
      <c r="O23" s="7"/>
      <c r="P23" s="7"/>
      <c r="Q23" s="7"/>
      <c r="R23" s="7"/>
      <c r="S23" s="7"/>
      <c r="T23" s="7"/>
      <c r="U23" s="7"/>
      <c r="V23" s="7"/>
      <c r="W23" s="7"/>
      <c r="X23" s="7"/>
      <c r="Y23" s="7"/>
      <c r="Z23" s="7"/>
      <c r="AA23" s="7"/>
      <c r="AB23" s="7"/>
      <c r="AC23" s="7"/>
      <c r="AD23" s="7" t="str">
        <f>IF($AN23="","",IF(CONCATENATE('参加申込書(直接入力用)'!$G$10,'参加申込書(直接入力用)'!$G$11)="","",CONCATENATE('参加申込書(直接入力用)'!$G$10,'参加申込書(直接入力用)'!$G$11)))</f>
        <v/>
      </c>
      <c r="AE23" s="7"/>
      <c r="AF23" s="7"/>
      <c r="AG23" s="7"/>
      <c r="AH23" s="7"/>
      <c r="AI23" s="7"/>
      <c r="AJ23" s="7" t="str">
        <f t="shared" si="3"/>
        <v/>
      </c>
      <c r="AK23" s="7" t="str">
        <f>IF($AN23="","",LEFT('参加申込書(直接入力用)'!$F35,5))</f>
        <v/>
      </c>
      <c r="AL23" s="7" t="str">
        <f>IF($AN23="","",MID('参加申込書(直接入力用)'!$F35,7,3))</f>
        <v/>
      </c>
      <c r="AM23" s="7" t="str">
        <f>IF($AN23="","",RIGHT('参加申込書(直接入力用)'!$F35,1))</f>
        <v/>
      </c>
      <c r="AN23" s="8" t="str">
        <f>IF('参加申込書(直接入力用)'!$H35=0,"",'参加申込書(直接入力用)'!$H35)</f>
        <v/>
      </c>
      <c r="AO23" s="12" t="str">
        <f>IF('参加申込書(直接入力用)'!$J35=0,"",'参加申込書(直接入力用)'!$J35)</f>
        <v/>
      </c>
      <c r="AP23" s="8" t="str">
        <f>IF('参加申込書(直接入力用)'!$I35=0,"",'参加申込書(直接入力用)'!$I35)</f>
        <v/>
      </c>
      <c r="AQ23" s="8" t="str">
        <f>IF('参加申込書(直接入力用)'!$K35="","",'参加申込書(直接入力用)'!$K35)</f>
        <v/>
      </c>
      <c r="AR23" s="8" t="str">
        <f>IF('参加申込書(直接入力用)'!$L35="","",'参加申込書(直接入力用)'!$L35)</f>
        <v/>
      </c>
      <c r="AS23" s="8" t="str">
        <f>IF('参加申込書(直接入力用)'!$M35=0,"",'参加申込書(直接入力用)'!$M35)</f>
        <v/>
      </c>
      <c r="AT23" s="8" t="str">
        <f>IF('参加申込書(直接入力用)'!$N35=0,"",'参加申込書(直接入力用)'!$N35)</f>
        <v/>
      </c>
      <c r="AU23" s="8"/>
      <c r="AV23" s="8"/>
      <c r="AW23" s="8" t="str">
        <f>IF('参加申込書(直接入力用)'!$Q35=0,"",'参加申込書(直接入力用)'!$Q35)</f>
        <v/>
      </c>
      <c r="AX23" s="8" t="str">
        <f>IF($AN23="","",IF('参加申込書(直接入力用)'!$O35=0,0,'参加申込書(直接入力用)'!$O35))</f>
        <v/>
      </c>
      <c r="AY23" s="8" t="str">
        <f>IF('参加申込書(直接入力用)'!$P35="","",IF('参加申込書(直接入力用)'!$P35="男",1,2))</f>
        <v/>
      </c>
      <c r="AZ23" s="23"/>
      <c r="BA23" s="23"/>
      <c r="BB23" s="8"/>
      <c r="BC23" s="9" t="str">
        <f t="shared" ca="1" si="2"/>
        <v/>
      </c>
    </row>
    <row r="24" spans="1:55" x14ac:dyDescent="0.15">
      <c r="A24" s="5" t="str">
        <f t="shared" ca="1" si="0"/>
        <v/>
      </c>
      <c r="B24" s="6"/>
      <c r="C24" s="8" t="str">
        <f>IF($AN24="","",'参加申込書(直接入力用)'!$G$5)</f>
        <v/>
      </c>
      <c r="D24" s="7" t="str">
        <f>IF($AN24="","",'参加申込書(直接入力用)'!$G$4)</f>
        <v/>
      </c>
      <c r="E24" s="7" t="str">
        <f>IF($AN24="","",'参加申込書(直接入力用)'!$I$9)</f>
        <v/>
      </c>
      <c r="F24" s="7" t="str">
        <f>IF($AN24="","",'参加申込書(直接入力用)'!$K$9)</f>
        <v/>
      </c>
      <c r="G24" s="7" t="str">
        <f>IF($AN24="","",IF('参加申込書(直接入力用)'!$M$5="","",'参加申込書(直接入力用)'!$M$5))</f>
        <v/>
      </c>
      <c r="H24" s="7" t="str">
        <f>IF($AN24="","",IF('参加申込書(直接入力用)'!$M$7="","",'参加申込書(直接入力用)'!$M$7))</f>
        <v/>
      </c>
      <c r="I24" s="7" t="str">
        <f>IF($AN24="","",IF('参加申込書(直接入力用)'!$M$6="","",'参加申込書(直接入力用)'!$M$6))</f>
        <v/>
      </c>
      <c r="J24" s="7" t="str">
        <f>IF($AN24="","",IF('参加申込書(直接入力用)'!$M$8="","",'参加申込書(直接入力用)'!$M$8))</f>
        <v/>
      </c>
      <c r="K24" s="7" t="str">
        <f>IF($AN24="","",IF('参加申込書(直接入力用)'!$G$8="","",'参加申込書(直接入力用)'!$G$8))</f>
        <v/>
      </c>
      <c r="L24" s="7" t="str">
        <f>IF($AN24="","",IF('参加申込書(直接入力用)'!$G$9="","",'参加申込書(直接入力用)'!$G$9))</f>
        <v/>
      </c>
      <c r="M24" s="7"/>
      <c r="N24" s="7"/>
      <c r="O24" s="7"/>
      <c r="P24" s="7"/>
      <c r="Q24" s="7"/>
      <c r="R24" s="7"/>
      <c r="S24" s="7"/>
      <c r="T24" s="7"/>
      <c r="U24" s="7"/>
      <c r="V24" s="7"/>
      <c r="W24" s="7"/>
      <c r="X24" s="7"/>
      <c r="Y24" s="7"/>
      <c r="Z24" s="7"/>
      <c r="AA24" s="7"/>
      <c r="AB24" s="7"/>
      <c r="AC24" s="7"/>
      <c r="AD24" s="7" t="str">
        <f>IF($AN24="","",IF(CONCATENATE('参加申込書(直接入力用)'!$G$10,'参加申込書(直接入力用)'!$G$11)="","",CONCATENATE('参加申込書(直接入力用)'!$G$10,'参加申込書(直接入力用)'!$G$11)))</f>
        <v/>
      </c>
      <c r="AE24" s="7"/>
      <c r="AF24" s="7"/>
      <c r="AG24" s="7"/>
      <c r="AH24" s="7"/>
      <c r="AI24" s="7"/>
      <c r="AJ24" s="7" t="str">
        <f t="shared" si="3"/>
        <v/>
      </c>
      <c r="AK24" s="7" t="str">
        <f>IF($AN24="","",LEFT('参加申込書(直接入力用)'!$F36,5))</f>
        <v/>
      </c>
      <c r="AL24" s="7" t="str">
        <f>IF($AN24="","",MID('参加申込書(直接入力用)'!$F36,7,3))</f>
        <v/>
      </c>
      <c r="AM24" s="7" t="str">
        <f>IF($AN24="","",RIGHT('参加申込書(直接入力用)'!$F36,1))</f>
        <v/>
      </c>
      <c r="AN24" s="8" t="str">
        <f>IF('参加申込書(直接入力用)'!$H36=0,"",'参加申込書(直接入力用)'!$H36)</f>
        <v/>
      </c>
      <c r="AO24" s="12" t="str">
        <f>IF('参加申込書(直接入力用)'!$J36=0,"",'参加申込書(直接入力用)'!$J36)</f>
        <v/>
      </c>
      <c r="AP24" s="8" t="str">
        <f>IF('参加申込書(直接入力用)'!$I36=0,"",'参加申込書(直接入力用)'!$I36)</f>
        <v/>
      </c>
      <c r="AQ24" s="8" t="str">
        <f>IF('参加申込書(直接入力用)'!$K36="","",'参加申込書(直接入力用)'!$K36)</f>
        <v/>
      </c>
      <c r="AR24" s="8" t="str">
        <f>IF('参加申込書(直接入力用)'!$L36="","",'参加申込書(直接入力用)'!$L36)</f>
        <v/>
      </c>
      <c r="AS24" s="8" t="str">
        <f>IF('参加申込書(直接入力用)'!$M36=0,"",'参加申込書(直接入力用)'!$M36)</f>
        <v/>
      </c>
      <c r="AT24" s="8" t="str">
        <f>IF('参加申込書(直接入力用)'!$N36=0,"",'参加申込書(直接入力用)'!$N36)</f>
        <v/>
      </c>
      <c r="AU24" s="8"/>
      <c r="AV24" s="8"/>
      <c r="AW24" s="8" t="str">
        <f>IF('参加申込書(直接入力用)'!$Q36=0,"",'参加申込書(直接入力用)'!$Q36)</f>
        <v/>
      </c>
      <c r="AX24" s="8" t="str">
        <f>IF($AN24="","",IF('参加申込書(直接入力用)'!$O36=0,0,'参加申込書(直接入力用)'!$O36))</f>
        <v/>
      </c>
      <c r="AY24" s="8" t="str">
        <f>IF('参加申込書(直接入力用)'!$P36="","",IF('参加申込書(直接入力用)'!$P36="男",1,2))</f>
        <v/>
      </c>
      <c r="AZ24" s="23"/>
      <c r="BA24" s="23"/>
      <c r="BB24" s="8"/>
      <c r="BC24" s="9" t="str">
        <f t="shared" ca="1" si="2"/>
        <v/>
      </c>
    </row>
    <row r="25" spans="1:55" x14ac:dyDescent="0.15">
      <c r="A25" s="5" t="str">
        <f t="shared" ca="1" si="0"/>
        <v/>
      </c>
      <c r="B25" s="6"/>
      <c r="C25" s="8" t="str">
        <f>IF($AN25="","",'参加申込書(直接入力用)'!$G$5)</f>
        <v/>
      </c>
      <c r="D25" s="7" t="str">
        <f>IF($AN25="","",'参加申込書(直接入力用)'!$G$4)</f>
        <v/>
      </c>
      <c r="E25" s="7" t="str">
        <f>IF($AN25="","",'参加申込書(直接入力用)'!$I$9)</f>
        <v/>
      </c>
      <c r="F25" s="7" t="str">
        <f>IF($AN25="","",'参加申込書(直接入力用)'!$K$9)</f>
        <v/>
      </c>
      <c r="G25" s="7" t="str">
        <f>IF($AN25="","",IF('参加申込書(直接入力用)'!$M$5="","",'参加申込書(直接入力用)'!$M$5))</f>
        <v/>
      </c>
      <c r="H25" s="7" t="str">
        <f>IF($AN25="","",IF('参加申込書(直接入力用)'!$M$7="","",'参加申込書(直接入力用)'!$M$7))</f>
        <v/>
      </c>
      <c r="I25" s="7" t="str">
        <f>IF($AN25="","",IF('参加申込書(直接入力用)'!$M$6="","",'参加申込書(直接入力用)'!$M$6))</f>
        <v/>
      </c>
      <c r="J25" s="7" t="str">
        <f>IF($AN25="","",IF('参加申込書(直接入力用)'!$M$8="","",'参加申込書(直接入力用)'!$M$8))</f>
        <v/>
      </c>
      <c r="K25" s="7" t="str">
        <f>IF($AN25="","",IF('参加申込書(直接入力用)'!$G$8="","",'参加申込書(直接入力用)'!$G$8))</f>
        <v/>
      </c>
      <c r="L25" s="7" t="str">
        <f>IF($AN25="","",IF('参加申込書(直接入力用)'!$G$9="","",'参加申込書(直接入力用)'!$G$9))</f>
        <v/>
      </c>
      <c r="M25" s="7"/>
      <c r="N25" s="7"/>
      <c r="O25" s="7"/>
      <c r="P25" s="7"/>
      <c r="Q25" s="7"/>
      <c r="R25" s="7"/>
      <c r="S25" s="7"/>
      <c r="T25" s="7"/>
      <c r="U25" s="7"/>
      <c r="V25" s="7"/>
      <c r="W25" s="7"/>
      <c r="X25" s="7"/>
      <c r="Y25" s="7"/>
      <c r="Z25" s="7"/>
      <c r="AA25" s="7"/>
      <c r="AB25" s="7"/>
      <c r="AC25" s="7"/>
      <c r="AD25" s="7" t="str">
        <f>IF($AN25="","",IF(CONCATENATE('参加申込書(直接入力用)'!$G$10,'参加申込書(直接入力用)'!$G$11)="","",CONCATENATE('参加申込書(直接入力用)'!$G$10,'参加申込書(直接入力用)'!$G$11)))</f>
        <v/>
      </c>
      <c r="AE25" s="7"/>
      <c r="AF25" s="7"/>
      <c r="AG25" s="7"/>
      <c r="AH25" s="7"/>
      <c r="AI25" s="7"/>
      <c r="AJ25" s="7" t="str">
        <f t="shared" si="3"/>
        <v/>
      </c>
      <c r="AK25" s="7" t="str">
        <f>IF($AN25="","",LEFT('参加申込書(直接入力用)'!$F37,5))</f>
        <v/>
      </c>
      <c r="AL25" s="7" t="str">
        <f>IF($AN25="","",MID('参加申込書(直接入力用)'!$F37,7,3))</f>
        <v/>
      </c>
      <c r="AM25" s="7" t="str">
        <f>IF($AN25="","",RIGHT('参加申込書(直接入力用)'!$F37,1))</f>
        <v/>
      </c>
      <c r="AN25" s="8" t="str">
        <f>IF('参加申込書(直接入力用)'!$H37=0,"",'参加申込書(直接入力用)'!$H37)</f>
        <v/>
      </c>
      <c r="AO25" s="12" t="str">
        <f>IF('参加申込書(直接入力用)'!$J37=0,"",'参加申込書(直接入力用)'!$J37)</f>
        <v/>
      </c>
      <c r="AP25" s="8" t="str">
        <f>IF('参加申込書(直接入力用)'!$I37=0,"",'参加申込書(直接入力用)'!$I37)</f>
        <v/>
      </c>
      <c r="AQ25" s="8" t="str">
        <f>IF('参加申込書(直接入力用)'!$K37="","",'参加申込書(直接入力用)'!$K37)</f>
        <v/>
      </c>
      <c r="AR25" s="8" t="str">
        <f>IF('参加申込書(直接入力用)'!$L37="","",'参加申込書(直接入力用)'!$L37)</f>
        <v/>
      </c>
      <c r="AS25" s="8" t="str">
        <f>IF('参加申込書(直接入力用)'!$M37=0,"",'参加申込書(直接入力用)'!$M37)</f>
        <v/>
      </c>
      <c r="AT25" s="8" t="str">
        <f>IF('参加申込書(直接入力用)'!$N37=0,"",'参加申込書(直接入力用)'!$N37)</f>
        <v/>
      </c>
      <c r="AU25" s="8"/>
      <c r="AV25" s="8"/>
      <c r="AW25" s="8" t="str">
        <f>IF('参加申込書(直接入力用)'!$Q37=0,"",'参加申込書(直接入力用)'!$Q37)</f>
        <v/>
      </c>
      <c r="AX25" s="8" t="str">
        <f>IF($AN25="","",IF('参加申込書(直接入力用)'!$O37=0,0,'参加申込書(直接入力用)'!$O37))</f>
        <v/>
      </c>
      <c r="AY25" s="8" t="str">
        <f>IF('参加申込書(直接入力用)'!$P37="","",IF('参加申込書(直接入力用)'!$P37="男",1,2))</f>
        <v/>
      </c>
      <c r="AZ25" s="23"/>
      <c r="BA25" s="23"/>
      <c r="BB25" s="8"/>
      <c r="BC25" s="9" t="str">
        <f t="shared" ca="1" si="2"/>
        <v/>
      </c>
    </row>
    <row r="26" spans="1:55" x14ac:dyDescent="0.15">
      <c r="A26" s="5" t="str">
        <f t="shared" ca="1" si="0"/>
        <v/>
      </c>
      <c r="B26" s="6"/>
      <c r="C26" s="8" t="str">
        <f>IF($AN26="","",'参加申込書(直接入力用)'!$G$5)</f>
        <v/>
      </c>
      <c r="D26" s="7" t="str">
        <f>IF($AN26="","",'参加申込書(直接入力用)'!$G$4)</f>
        <v/>
      </c>
      <c r="E26" s="7" t="str">
        <f>IF($AN26="","",'参加申込書(直接入力用)'!$I$9)</f>
        <v/>
      </c>
      <c r="F26" s="7" t="str">
        <f>IF($AN26="","",'参加申込書(直接入力用)'!$K$9)</f>
        <v/>
      </c>
      <c r="G26" s="7" t="str">
        <f>IF($AN26="","",IF('参加申込書(直接入力用)'!$M$5="","",'参加申込書(直接入力用)'!$M$5))</f>
        <v/>
      </c>
      <c r="H26" s="7" t="str">
        <f>IF($AN26="","",IF('参加申込書(直接入力用)'!$M$7="","",'参加申込書(直接入力用)'!$M$7))</f>
        <v/>
      </c>
      <c r="I26" s="7" t="str">
        <f>IF($AN26="","",IF('参加申込書(直接入力用)'!$M$6="","",'参加申込書(直接入力用)'!$M$6))</f>
        <v/>
      </c>
      <c r="J26" s="7" t="str">
        <f>IF($AN26="","",IF('参加申込書(直接入力用)'!$M$8="","",'参加申込書(直接入力用)'!$M$8))</f>
        <v/>
      </c>
      <c r="K26" s="7" t="str">
        <f>IF($AN26="","",IF('参加申込書(直接入力用)'!$G$8="","",'参加申込書(直接入力用)'!$G$8))</f>
        <v/>
      </c>
      <c r="L26" s="7" t="str">
        <f>IF($AN26="","",IF('参加申込書(直接入力用)'!$G$9="","",'参加申込書(直接入力用)'!$G$9))</f>
        <v/>
      </c>
      <c r="M26" s="7"/>
      <c r="N26" s="7"/>
      <c r="O26" s="7"/>
      <c r="P26" s="7"/>
      <c r="Q26" s="7"/>
      <c r="R26" s="7"/>
      <c r="S26" s="7"/>
      <c r="T26" s="7"/>
      <c r="U26" s="7"/>
      <c r="V26" s="7"/>
      <c r="W26" s="7"/>
      <c r="X26" s="7"/>
      <c r="Y26" s="7"/>
      <c r="Z26" s="7"/>
      <c r="AA26" s="7"/>
      <c r="AB26" s="7"/>
      <c r="AC26" s="7"/>
      <c r="AD26" s="7" t="str">
        <f>IF($AN26="","",IF(CONCATENATE('参加申込書(直接入力用)'!$G$10,'参加申込書(直接入力用)'!$G$11)="","",CONCATENATE('参加申込書(直接入力用)'!$G$10,'参加申込書(直接入力用)'!$G$11)))</f>
        <v/>
      </c>
      <c r="AE26" s="7"/>
      <c r="AF26" s="7"/>
      <c r="AG26" s="7"/>
      <c r="AH26" s="7"/>
      <c r="AI26" s="7"/>
      <c r="AJ26" s="7" t="str">
        <f t="shared" si="3"/>
        <v/>
      </c>
      <c r="AK26" s="7" t="str">
        <f>IF($AN26="","",LEFT('参加申込書(直接入力用)'!$F38,5))</f>
        <v/>
      </c>
      <c r="AL26" s="7" t="str">
        <f>IF($AN26="","",MID('参加申込書(直接入力用)'!$F38,7,3))</f>
        <v/>
      </c>
      <c r="AM26" s="7" t="str">
        <f>IF($AN26="","",RIGHT('参加申込書(直接入力用)'!$F38,1))</f>
        <v/>
      </c>
      <c r="AN26" s="8" t="str">
        <f>IF('参加申込書(直接入力用)'!$H38=0,"",'参加申込書(直接入力用)'!$H38)</f>
        <v/>
      </c>
      <c r="AO26" s="12" t="str">
        <f>IF('参加申込書(直接入力用)'!$J38=0,"",'参加申込書(直接入力用)'!$J38)</f>
        <v/>
      </c>
      <c r="AP26" s="8" t="str">
        <f>IF('参加申込書(直接入力用)'!$I38=0,"",'参加申込書(直接入力用)'!$I38)</f>
        <v/>
      </c>
      <c r="AQ26" s="8" t="str">
        <f>IF('参加申込書(直接入力用)'!$K38="","",'参加申込書(直接入力用)'!$K38)</f>
        <v/>
      </c>
      <c r="AR26" s="8" t="str">
        <f>IF('参加申込書(直接入力用)'!$L38="","",'参加申込書(直接入力用)'!$L38)</f>
        <v/>
      </c>
      <c r="AS26" s="8" t="str">
        <f>IF('参加申込書(直接入力用)'!$M38=0,"",'参加申込書(直接入力用)'!$M38)</f>
        <v/>
      </c>
      <c r="AT26" s="8" t="str">
        <f>IF('参加申込書(直接入力用)'!$N38=0,"",'参加申込書(直接入力用)'!$N38)</f>
        <v/>
      </c>
      <c r="AU26" s="8"/>
      <c r="AV26" s="8"/>
      <c r="AW26" s="8" t="str">
        <f>IF('参加申込書(直接入力用)'!$Q38=0,"",'参加申込書(直接入力用)'!$Q38)</f>
        <v/>
      </c>
      <c r="AX26" s="8" t="str">
        <f>IF($AN26="","",IF('参加申込書(直接入力用)'!$O38=0,0,'参加申込書(直接入力用)'!$O38))</f>
        <v/>
      </c>
      <c r="AY26" s="8" t="str">
        <f>IF('参加申込書(直接入力用)'!$P38="","",IF('参加申込書(直接入力用)'!$P38="男",1,2))</f>
        <v/>
      </c>
      <c r="AZ26" s="23"/>
      <c r="BA26" s="23"/>
      <c r="BB26" s="8"/>
      <c r="BC26" s="9" t="str">
        <f t="shared" ca="1" si="2"/>
        <v/>
      </c>
    </row>
    <row r="27" spans="1:55" x14ac:dyDescent="0.15">
      <c r="A27" s="5" t="str">
        <f t="shared" ca="1" si="0"/>
        <v/>
      </c>
      <c r="B27" s="6"/>
      <c r="C27" s="8" t="str">
        <f>IF($AN27="","",'参加申込書(直接入力用)'!$G$5)</f>
        <v/>
      </c>
      <c r="D27" s="7" t="str">
        <f>IF($AN27="","",'参加申込書(直接入力用)'!$G$4)</f>
        <v/>
      </c>
      <c r="E27" s="7" t="str">
        <f>IF($AN27="","",'参加申込書(直接入力用)'!$I$9)</f>
        <v/>
      </c>
      <c r="F27" s="7" t="str">
        <f>IF($AN27="","",'参加申込書(直接入力用)'!$K$9)</f>
        <v/>
      </c>
      <c r="G27" s="7" t="str">
        <f>IF($AN27="","",IF('参加申込書(直接入力用)'!$M$5="","",'参加申込書(直接入力用)'!$M$5))</f>
        <v/>
      </c>
      <c r="H27" s="7" t="str">
        <f>IF($AN27="","",IF('参加申込書(直接入力用)'!$M$7="","",'参加申込書(直接入力用)'!$M$7))</f>
        <v/>
      </c>
      <c r="I27" s="7" t="str">
        <f>IF($AN27="","",IF('参加申込書(直接入力用)'!$M$6="","",'参加申込書(直接入力用)'!$M$6))</f>
        <v/>
      </c>
      <c r="J27" s="7" t="str">
        <f>IF($AN27="","",IF('参加申込書(直接入力用)'!$M$8="","",'参加申込書(直接入力用)'!$M$8))</f>
        <v/>
      </c>
      <c r="K27" s="7" t="str">
        <f>IF($AN27="","",IF('参加申込書(直接入力用)'!$G$8="","",'参加申込書(直接入力用)'!$G$8))</f>
        <v/>
      </c>
      <c r="L27" s="7" t="str">
        <f>IF($AN27="","",IF('参加申込書(直接入力用)'!$G$9="","",'参加申込書(直接入力用)'!$G$9))</f>
        <v/>
      </c>
      <c r="M27" s="7"/>
      <c r="N27" s="7"/>
      <c r="O27" s="7"/>
      <c r="P27" s="7"/>
      <c r="Q27" s="7"/>
      <c r="R27" s="7"/>
      <c r="S27" s="7"/>
      <c r="T27" s="7"/>
      <c r="U27" s="7"/>
      <c r="V27" s="7"/>
      <c r="W27" s="7"/>
      <c r="X27" s="7"/>
      <c r="Y27" s="7"/>
      <c r="Z27" s="7"/>
      <c r="AA27" s="7"/>
      <c r="AB27" s="7"/>
      <c r="AC27" s="7"/>
      <c r="AD27" s="7" t="str">
        <f>IF($AN27="","",IF(CONCATENATE('参加申込書(直接入力用)'!$G$10,'参加申込書(直接入力用)'!$G$11)="","",CONCATENATE('参加申込書(直接入力用)'!$G$10,'参加申込書(直接入力用)'!$G$11)))</f>
        <v/>
      </c>
      <c r="AE27" s="7"/>
      <c r="AF27" s="7"/>
      <c r="AG27" s="7"/>
      <c r="AH27" s="7"/>
      <c r="AI27" s="7"/>
      <c r="AJ27" s="7" t="str">
        <f t="shared" si="3"/>
        <v/>
      </c>
      <c r="AK27" s="7" t="str">
        <f>IF($AN27="","",LEFT('参加申込書(直接入力用)'!$F39,5))</f>
        <v/>
      </c>
      <c r="AL27" s="7" t="str">
        <f>IF($AN27="","",MID('参加申込書(直接入力用)'!$F39,7,3))</f>
        <v/>
      </c>
      <c r="AM27" s="7" t="str">
        <f>IF($AN27="","",RIGHT('参加申込書(直接入力用)'!$F39,1))</f>
        <v/>
      </c>
      <c r="AN27" s="8" t="str">
        <f>IF('参加申込書(直接入力用)'!$H39=0,"",'参加申込書(直接入力用)'!$H39)</f>
        <v/>
      </c>
      <c r="AO27" s="12" t="str">
        <f>IF('参加申込書(直接入力用)'!$J39=0,"",'参加申込書(直接入力用)'!$J39)</f>
        <v/>
      </c>
      <c r="AP27" s="8" t="str">
        <f>IF('参加申込書(直接入力用)'!$I39=0,"",'参加申込書(直接入力用)'!$I39)</f>
        <v/>
      </c>
      <c r="AQ27" s="8" t="str">
        <f>IF('参加申込書(直接入力用)'!$K39="","",'参加申込書(直接入力用)'!$K39)</f>
        <v/>
      </c>
      <c r="AR27" s="8" t="str">
        <f>IF('参加申込書(直接入力用)'!$L39="","",'参加申込書(直接入力用)'!$L39)</f>
        <v/>
      </c>
      <c r="AS27" s="8" t="str">
        <f>IF('参加申込書(直接入力用)'!$M39=0,"",'参加申込書(直接入力用)'!$M39)</f>
        <v/>
      </c>
      <c r="AT27" s="8" t="str">
        <f>IF('参加申込書(直接入力用)'!$N39=0,"",'参加申込書(直接入力用)'!$N39)</f>
        <v/>
      </c>
      <c r="AU27" s="8"/>
      <c r="AV27" s="8"/>
      <c r="AW27" s="8" t="str">
        <f>IF('参加申込書(直接入力用)'!$Q39=0,"",'参加申込書(直接入力用)'!$Q39)</f>
        <v/>
      </c>
      <c r="AX27" s="8" t="str">
        <f>IF($AN27="","",IF('参加申込書(直接入力用)'!$O39=0,0,'参加申込書(直接入力用)'!$O39))</f>
        <v/>
      </c>
      <c r="AY27" s="8" t="str">
        <f>IF('参加申込書(直接入力用)'!$P39="","",IF('参加申込書(直接入力用)'!$P39="男",1,2))</f>
        <v/>
      </c>
      <c r="AZ27" s="23"/>
      <c r="BA27" s="23"/>
      <c r="BB27" s="8"/>
      <c r="BC27" s="9" t="str">
        <f t="shared" ca="1" si="2"/>
        <v/>
      </c>
    </row>
    <row r="28" spans="1:55" x14ac:dyDescent="0.15">
      <c r="A28" s="5" t="str">
        <f t="shared" ca="1" si="0"/>
        <v/>
      </c>
      <c r="B28" s="6"/>
      <c r="C28" s="8" t="str">
        <f>IF($AN28="","",'参加申込書(直接入力用)'!$G$5)</f>
        <v/>
      </c>
      <c r="D28" s="7" t="str">
        <f>IF($AN28="","",'参加申込書(直接入力用)'!$G$4)</f>
        <v/>
      </c>
      <c r="E28" s="7" t="str">
        <f>IF($AN28="","",'参加申込書(直接入力用)'!$I$9)</f>
        <v/>
      </c>
      <c r="F28" s="7" t="str">
        <f>IF($AN28="","",'参加申込書(直接入力用)'!$K$9)</f>
        <v/>
      </c>
      <c r="G28" s="7" t="str">
        <f>IF($AN28="","",IF('参加申込書(直接入力用)'!$M$5="","",'参加申込書(直接入力用)'!$M$5))</f>
        <v/>
      </c>
      <c r="H28" s="7" t="str">
        <f>IF($AN28="","",IF('参加申込書(直接入力用)'!$M$7="","",'参加申込書(直接入力用)'!$M$7))</f>
        <v/>
      </c>
      <c r="I28" s="7" t="str">
        <f>IF($AN28="","",IF('参加申込書(直接入力用)'!$M$6="","",'参加申込書(直接入力用)'!$M$6))</f>
        <v/>
      </c>
      <c r="J28" s="7" t="str">
        <f>IF($AN28="","",IF('参加申込書(直接入力用)'!$M$8="","",'参加申込書(直接入力用)'!$M$8))</f>
        <v/>
      </c>
      <c r="K28" s="7" t="str">
        <f>IF($AN28="","",IF('参加申込書(直接入力用)'!$G$8="","",'参加申込書(直接入力用)'!$G$8))</f>
        <v/>
      </c>
      <c r="L28" s="7" t="str">
        <f>IF($AN28="","",IF('参加申込書(直接入力用)'!$G$9="","",'参加申込書(直接入力用)'!$G$9))</f>
        <v/>
      </c>
      <c r="M28" s="7"/>
      <c r="N28" s="7"/>
      <c r="O28" s="7"/>
      <c r="P28" s="7"/>
      <c r="Q28" s="7"/>
      <c r="R28" s="7"/>
      <c r="S28" s="7"/>
      <c r="T28" s="7"/>
      <c r="U28" s="7"/>
      <c r="V28" s="7"/>
      <c r="W28" s="7"/>
      <c r="X28" s="7"/>
      <c r="Y28" s="7"/>
      <c r="Z28" s="7"/>
      <c r="AA28" s="7"/>
      <c r="AB28" s="7"/>
      <c r="AC28" s="7"/>
      <c r="AD28" s="7" t="str">
        <f>IF($AN28="","",IF(CONCATENATE('参加申込書(直接入力用)'!$G$10,'参加申込書(直接入力用)'!$G$11)="","",CONCATENATE('参加申込書(直接入力用)'!$G$10,'参加申込書(直接入力用)'!$G$11)))</f>
        <v/>
      </c>
      <c r="AE28" s="7"/>
      <c r="AF28" s="7"/>
      <c r="AG28" s="7"/>
      <c r="AH28" s="7"/>
      <c r="AI28" s="7"/>
      <c r="AJ28" s="7" t="str">
        <f t="shared" si="3"/>
        <v/>
      </c>
      <c r="AK28" s="7" t="str">
        <f>IF($AN28="","",LEFT('参加申込書(直接入力用)'!$F40,5))</f>
        <v/>
      </c>
      <c r="AL28" s="7" t="str">
        <f>IF($AN28="","",MID('参加申込書(直接入力用)'!$F40,7,3))</f>
        <v/>
      </c>
      <c r="AM28" s="7" t="str">
        <f>IF($AN28="","",RIGHT('参加申込書(直接入力用)'!$F40,1))</f>
        <v/>
      </c>
      <c r="AN28" s="8" t="str">
        <f>IF('参加申込書(直接入力用)'!$H40=0,"",'参加申込書(直接入力用)'!$H40)</f>
        <v/>
      </c>
      <c r="AO28" s="12" t="str">
        <f>IF('参加申込書(直接入力用)'!$J40=0,"",'参加申込書(直接入力用)'!$J40)</f>
        <v/>
      </c>
      <c r="AP28" s="8" t="str">
        <f>IF('参加申込書(直接入力用)'!$I40=0,"",'参加申込書(直接入力用)'!$I40)</f>
        <v/>
      </c>
      <c r="AQ28" s="8" t="str">
        <f>IF('参加申込書(直接入力用)'!$K40="","",'参加申込書(直接入力用)'!$K40)</f>
        <v/>
      </c>
      <c r="AR28" s="8" t="str">
        <f>IF('参加申込書(直接入力用)'!$L40="","",'参加申込書(直接入力用)'!$L40)</f>
        <v/>
      </c>
      <c r="AS28" s="8" t="str">
        <f>IF('参加申込書(直接入力用)'!$M40=0,"",'参加申込書(直接入力用)'!$M40)</f>
        <v/>
      </c>
      <c r="AT28" s="8" t="str">
        <f>IF('参加申込書(直接入力用)'!$N40=0,"",'参加申込書(直接入力用)'!$N40)</f>
        <v/>
      </c>
      <c r="AU28" s="8"/>
      <c r="AV28" s="8"/>
      <c r="AW28" s="8" t="str">
        <f>IF('参加申込書(直接入力用)'!$Q40=0,"",'参加申込書(直接入力用)'!$Q40)</f>
        <v/>
      </c>
      <c r="AX28" s="8" t="str">
        <f>IF($AN28="","",IF('参加申込書(直接入力用)'!$O40=0,0,'参加申込書(直接入力用)'!$O40))</f>
        <v/>
      </c>
      <c r="AY28" s="8" t="str">
        <f>IF('参加申込書(直接入力用)'!$P40="","",IF('参加申込書(直接入力用)'!$P40="男",1,2))</f>
        <v/>
      </c>
      <c r="AZ28" s="23"/>
      <c r="BA28" s="23"/>
      <c r="BB28" s="8"/>
      <c r="BC28" s="9" t="str">
        <f t="shared" ca="1" si="2"/>
        <v/>
      </c>
    </row>
    <row r="29" spans="1:55" x14ac:dyDescent="0.15">
      <c r="A29" s="5" t="str">
        <f t="shared" ca="1" si="0"/>
        <v/>
      </c>
      <c r="B29" s="6"/>
      <c r="C29" s="8" t="str">
        <f>IF($AN29="","",'参加申込書(直接入力用)'!$G$5)</f>
        <v/>
      </c>
      <c r="D29" s="7" t="str">
        <f>IF($AN29="","",'参加申込書(直接入力用)'!$G$4)</f>
        <v/>
      </c>
      <c r="E29" s="7" t="str">
        <f>IF($AN29="","",'参加申込書(直接入力用)'!$I$9)</f>
        <v/>
      </c>
      <c r="F29" s="7" t="str">
        <f>IF($AN29="","",'参加申込書(直接入力用)'!$K$9)</f>
        <v/>
      </c>
      <c r="G29" s="7" t="str">
        <f>IF($AN29="","",IF('参加申込書(直接入力用)'!$M$5="","",'参加申込書(直接入力用)'!$M$5))</f>
        <v/>
      </c>
      <c r="H29" s="7" t="str">
        <f>IF($AN29="","",IF('参加申込書(直接入力用)'!$M$7="","",'参加申込書(直接入力用)'!$M$7))</f>
        <v/>
      </c>
      <c r="I29" s="7" t="str">
        <f>IF($AN29="","",IF('参加申込書(直接入力用)'!$M$6="","",'参加申込書(直接入力用)'!$M$6))</f>
        <v/>
      </c>
      <c r="J29" s="7" t="str">
        <f>IF($AN29="","",IF('参加申込書(直接入力用)'!$M$8="","",'参加申込書(直接入力用)'!$M$8))</f>
        <v/>
      </c>
      <c r="K29" s="7" t="str">
        <f>IF($AN29="","",IF('参加申込書(直接入力用)'!$G$8="","",'参加申込書(直接入力用)'!$G$8))</f>
        <v/>
      </c>
      <c r="L29" s="7" t="str">
        <f>IF($AN29="","",IF('参加申込書(直接入力用)'!$G$9="","",'参加申込書(直接入力用)'!$G$9))</f>
        <v/>
      </c>
      <c r="M29" s="7"/>
      <c r="N29" s="7"/>
      <c r="O29" s="7"/>
      <c r="P29" s="7"/>
      <c r="Q29" s="7"/>
      <c r="R29" s="7"/>
      <c r="S29" s="7"/>
      <c r="T29" s="7"/>
      <c r="U29" s="7"/>
      <c r="V29" s="7"/>
      <c r="W29" s="7"/>
      <c r="X29" s="7"/>
      <c r="Y29" s="7"/>
      <c r="Z29" s="7"/>
      <c r="AA29" s="7"/>
      <c r="AB29" s="7"/>
      <c r="AC29" s="7"/>
      <c r="AD29" s="7" t="str">
        <f>IF($AN29="","",IF(CONCATENATE('参加申込書(直接入力用)'!$G$10,'参加申込書(直接入力用)'!$G$11)="","",CONCATENATE('参加申込書(直接入力用)'!$G$10,'参加申込書(直接入力用)'!$G$11)))</f>
        <v/>
      </c>
      <c r="AE29" s="7"/>
      <c r="AF29" s="7"/>
      <c r="AG29" s="7"/>
      <c r="AH29" s="7"/>
      <c r="AI29" s="7"/>
      <c r="AJ29" s="7" t="str">
        <f t="shared" si="3"/>
        <v/>
      </c>
      <c r="AK29" s="7" t="str">
        <f>IF($AN29="","",LEFT('参加申込書(直接入力用)'!$F41,5))</f>
        <v/>
      </c>
      <c r="AL29" s="7" t="str">
        <f>IF($AN29="","",MID('参加申込書(直接入力用)'!$F41,7,3))</f>
        <v/>
      </c>
      <c r="AM29" s="7" t="str">
        <f>IF($AN29="","",RIGHT('参加申込書(直接入力用)'!$F41,1))</f>
        <v/>
      </c>
      <c r="AN29" s="8" t="str">
        <f>IF('参加申込書(直接入力用)'!$H41=0,"",'参加申込書(直接入力用)'!$H41)</f>
        <v/>
      </c>
      <c r="AO29" s="12" t="str">
        <f>IF('参加申込書(直接入力用)'!$J41=0,"",'参加申込書(直接入力用)'!$J41)</f>
        <v/>
      </c>
      <c r="AP29" s="8" t="str">
        <f>IF('参加申込書(直接入力用)'!$I41=0,"",'参加申込書(直接入力用)'!$I41)</f>
        <v/>
      </c>
      <c r="AQ29" s="8" t="str">
        <f>IF('参加申込書(直接入力用)'!$K41="","",'参加申込書(直接入力用)'!$K41)</f>
        <v/>
      </c>
      <c r="AR29" s="8" t="str">
        <f>IF('参加申込書(直接入力用)'!$L41="","",'参加申込書(直接入力用)'!$L41)</f>
        <v/>
      </c>
      <c r="AS29" s="8" t="str">
        <f>IF('参加申込書(直接入力用)'!$M41=0,"",'参加申込書(直接入力用)'!$M41)</f>
        <v/>
      </c>
      <c r="AT29" s="8" t="str">
        <f>IF('参加申込書(直接入力用)'!$N41=0,"",'参加申込書(直接入力用)'!$N41)</f>
        <v/>
      </c>
      <c r="AU29" s="8"/>
      <c r="AV29" s="8"/>
      <c r="AW29" s="8" t="str">
        <f>IF('参加申込書(直接入力用)'!$Q41=0,"",'参加申込書(直接入力用)'!$Q41)</f>
        <v/>
      </c>
      <c r="AX29" s="8" t="str">
        <f>IF($AN29="","",IF('参加申込書(直接入力用)'!$O41=0,0,'参加申込書(直接入力用)'!$O41))</f>
        <v/>
      </c>
      <c r="AY29" s="8" t="str">
        <f>IF('参加申込書(直接入力用)'!$P41="","",IF('参加申込書(直接入力用)'!$P41="男",1,2))</f>
        <v/>
      </c>
      <c r="AZ29" s="23"/>
      <c r="BA29" s="23"/>
      <c r="BB29" s="8"/>
      <c r="BC29" s="9" t="str">
        <f t="shared" ca="1" si="2"/>
        <v/>
      </c>
    </row>
    <row r="30" spans="1:55" x14ac:dyDescent="0.15">
      <c r="A30" s="5" t="str">
        <f t="shared" ca="1" si="0"/>
        <v/>
      </c>
      <c r="B30" s="6"/>
      <c r="C30" s="8" t="str">
        <f>IF($AN30="","",'参加申込書(直接入力用)'!$G$5)</f>
        <v/>
      </c>
      <c r="D30" s="7" t="str">
        <f>IF($AN30="","",'参加申込書(直接入力用)'!$G$4)</f>
        <v/>
      </c>
      <c r="E30" s="7" t="str">
        <f>IF($AN30="","",'参加申込書(直接入力用)'!$I$9)</f>
        <v/>
      </c>
      <c r="F30" s="7" t="str">
        <f>IF($AN30="","",'参加申込書(直接入力用)'!$K$9)</f>
        <v/>
      </c>
      <c r="G30" s="7" t="str">
        <f>IF($AN30="","",IF('参加申込書(直接入力用)'!$M$5="","",'参加申込書(直接入力用)'!$M$5))</f>
        <v/>
      </c>
      <c r="H30" s="7" t="str">
        <f>IF($AN30="","",IF('参加申込書(直接入力用)'!$M$7="","",'参加申込書(直接入力用)'!$M$7))</f>
        <v/>
      </c>
      <c r="I30" s="7" t="str">
        <f>IF($AN30="","",IF('参加申込書(直接入力用)'!$M$6="","",'参加申込書(直接入力用)'!$M$6))</f>
        <v/>
      </c>
      <c r="J30" s="7" t="str">
        <f>IF($AN30="","",IF('参加申込書(直接入力用)'!$M$8="","",'参加申込書(直接入力用)'!$M$8))</f>
        <v/>
      </c>
      <c r="K30" s="7" t="str">
        <f>IF($AN30="","",IF('参加申込書(直接入力用)'!$G$8="","",'参加申込書(直接入力用)'!$G$8))</f>
        <v/>
      </c>
      <c r="L30" s="7" t="str">
        <f>IF($AN30="","",IF('参加申込書(直接入力用)'!$G$9="","",'参加申込書(直接入力用)'!$G$9))</f>
        <v/>
      </c>
      <c r="M30" s="7"/>
      <c r="N30" s="7"/>
      <c r="O30" s="7"/>
      <c r="P30" s="7"/>
      <c r="Q30" s="7"/>
      <c r="R30" s="7"/>
      <c r="S30" s="7"/>
      <c r="T30" s="7"/>
      <c r="U30" s="7"/>
      <c r="V30" s="7"/>
      <c r="W30" s="7"/>
      <c r="X30" s="7"/>
      <c r="Y30" s="7"/>
      <c r="Z30" s="7"/>
      <c r="AA30" s="7"/>
      <c r="AB30" s="7"/>
      <c r="AC30" s="7"/>
      <c r="AD30" s="7" t="str">
        <f>IF($AN30="","",IF(CONCATENATE('参加申込書(直接入力用)'!$G$10,'参加申込書(直接入力用)'!$G$11)="","",CONCATENATE('参加申込書(直接入力用)'!$G$10,'参加申込書(直接入力用)'!$G$11)))</f>
        <v/>
      </c>
      <c r="AE30" s="7"/>
      <c r="AF30" s="7"/>
      <c r="AG30" s="7"/>
      <c r="AH30" s="7"/>
      <c r="AI30" s="7"/>
      <c r="AJ30" s="7" t="str">
        <f t="shared" si="3"/>
        <v/>
      </c>
      <c r="AK30" s="7" t="str">
        <f>IF($AN30="","",LEFT('参加申込書(直接入力用)'!$F42,5))</f>
        <v/>
      </c>
      <c r="AL30" s="7" t="str">
        <f>IF($AN30="","",MID('参加申込書(直接入力用)'!$F42,7,3))</f>
        <v/>
      </c>
      <c r="AM30" s="7" t="str">
        <f>IF($AN30="","",RIGHT('参加申込書(直接入力用)'!$F42,1))</f>
        <v/>
      </c>
      <c r="AN30" s="8" t="str">
        <f>IF('参加申込書(直接入力用)'!$H42=0,"",'参加申込書(直接入力用)'!$H42)</f>
        <v/>
      </c>
      <c r="AO30" s="12" t="str">
        <f>IF('参加申込書(直接入力用)'!$J42=0,"",'参加申込書(直接入力用)'!$J42)</f>
        <v/>
      </c>
      <c r="AP30" s="8" t="str">
        <f>IF('参加申込書(直接入力用)'!$I42=0,"",'参加申込書(直接入力用)'!$I42)</f>
        <v/>
      </c>
      <c r="AQ30" s="8" t="str">
        <f>IF('参加申込書(直接入力用)'!$K42="","",'参加申込書(直接入力用)'!$K42)</f>
        <v/>
      </c>
      <c r="AR30" s="8" t="str">
        <f>IF('参加申込書(直接入力用)'!$L42="","",'参加申込書(直接入力用)'!$L42)</f>
        <v/>
      </c>
      <c r="AS30" s="8" t="str">
        <f>IF('参加申込書(直接入力用)'!$M42=0,"",'参加申込書(直接入力用)'!$M42)</f>
        <v/>
      </c>
      <c r="AT30" s="8" t="str">
        <f>IF('参加申込書(直接入力用)'!$N42=0,"",'参加申込書(直接入力用)'!$N42)</f>
        <v/>
      </c>
      <c r="AU30" s="8"/>
      <c r="AV30" s="8"/>
      <c r="AW30" s="8" t="str">
        <f>IF('参加申込書(直接入力用)'!$Q42=0,"",'参加申込書(直接入力用)'!$Q42)</f>
        <v/>
      </c>
      <c r="AX30" s="8" t="str">
        <f>IF($AN30="","",IF('参加申込書(直接入力用)'!$O42=0,0,'参加申込書(直接入力用)'!$O42))</f>
        <v/>
      </c>
      <c r="AY30" s="8" t="str">
        <f>IF('参加申込書(直接入力用)'!$P42="","",IF('参加申込書(直接入力用)'!$P42="男",1,2))</f>
        <v/>
      </c>
      <c r="AZ30" s="23"/>
      <c r="BA30" s="23"/>
      <c r="BB30" s="8"/>
      <c r="BC30" s="9" t="str">
        <f t="shared" ca="1" si="2"/>
        <v/>
      </c>
    </row>
    <row r="31" spans="1:55" x14ac:dyDescent="0.15">
      <c r="A31" s="5" t="str">
        <f t="shared" ca="1" si="0"/>
        <v/>
      </c>
      <c r="B31" s="6"/>
      <c r="C31" s="8" t="str">
        <f>IF($AN31="","",'参加申込書(直接入力用)'!$G$5)</f>
        <v/>
      </c>
      <c r="D31" s="7" t="str">
        <f>IF($AN31="","",'参加申込書(直接入力用)'!$G$4)</f>
        <v/>
      </c>
      <c r="E31" s="7" t="str">
        <f>IF($AN31="","",'参加申込書(直接入力用)'!$I$9)</f>
        <v/>
      </c>
      <c r="F31" s="7" t="str">
        <f>IF($AN31="","",'参加申込書(直接入力用)'!$K$9)</f>
        <v/>
      </c>
      <c r="G31" s="7" t="str">
        <f>IF($AN31="","",IF('参加申込書(直接入力用)'!$M$5="","",'参加申込書(直接入力用)'!$M$5))</f>
        <v/>
      </c>
      <c r="H31" s="7" t="str">
        <f>IF($AN31="","",IF('参加申込書(直接入力用)'!$M$7="","",'参加申込書(直接入力用)'!$M$7))</f>
        <v/>
      </c>
      <c r="I31" s="7" t="str">
        <f>IF($AN31="","",IF('参加申込書(直接入力用)'!$M$6="","",'参加申込書(直接入力用)'!$M$6))</f>
        <v/>
      </c>
      <c r="J31" s="7" t="str">
        <f>IF($AN31="","",IF('参加申込書(直接入力用)'!$M$8="","",'参加申込書(直接入力用)'!$M$8))</f>
        <v/>
      </c>
      <c r="K31" s="7" t="str">
        <f>IF($AN31="","",IF('参加申込書(直接入力用)'!$G$8="","",'参加申込書(直接入力用)'!$G$8))</f>
        <v/>
      </c>
      <c r="L31" s="7" t="str">
        <f>IF($AN31="","",IF('参加申込書(直接入力用)'!$G$9="","",'参加申込書(直接入力用)'!$G$9))</f>
        <v/>
      </c>
      <c r="M31" s="7"/>
      <c r="N31" s="7"/>
      <c r="O31" s="7"/>
      <c r="P31" s="7"/>
      <c r="Q31" s="7"/>
      <c r="R31" s="7"/>
      <c r="S31" s="7"/>
      <c r="T31" s="7"/>
      <c r="U31" s="7"/>
      <c r="V31" s="7"/>
      <c r="W31" s="7"/>
      <c r="X31" s="7"/>
      <c r="Y31" s="7"/>
      <c r="Z31" s="7"/>
      <c r="AA31" s="7"/>
      <c r="AB31" s="7"/>
      <c r="AC31" s="7"/>
      <c r="AD31" s="7" t="str">
        <f>IF($AN31="","",IF(CONCATENATE('参加申込書(直接入力用)'!$G$10,'参加申込書(直接入力用)'!$G$11)="","",CONCATENATE('参加申込書(直接入力用)'!$G$10,'参加申込書(直接入力用)'!$G$11)))</f>
        <v/>
      </c>
      <c r="AE31" s="7"/>
      <c r="AF31" s="7"/>
      <c r="AG31" s="7"/>
      <c r="AH31" s="7"/>
      <c r="AI31" s="7"/>
      <c r="AJ31" s="7" t="str">
        <f t="shared" si="3"/>
        <v/>
      </c>
      <c r="AK31" s="7" t="str">
        <f>IF($AN31="","",LEFT('参加申込書(直接入力用)'!$F43,5))</f>
        <v/>
      </c>
      <c r="AL31" s="7" t="str">
        <f>IF($AN31="","",MID('参加申込書(直接入力用)'!$F43,7,3))</f>
        <v/>
      </c>
      <c r="AM31" s="7" t="str">
        <f>IF($AN31="","",RIGHT('参加申込書(直接入力用)'!$F43,1))</f>
        <v/>
      </c>
      <c r="AN31" s="8" t="str">
        <f>IF('参加申込書(直接入力用)'!$H43=0,"",'参加申込書(直接入力用)'!$H43)</f>
        <v/>
      </c>
      <c r="AO31" s="12" t="str">
        <f>IF('参加申込書(直接入力用)'!$J43=0,"",'参加申込書(直接入力用)'!$J43)</f>
        <v/>
      </c>
      <c r="AP31" s="8" t="str">
        <f>IF('参加申込書(直接入力用)'!$I43=0,"",'参加申込書(直接入力用)'!$I43)</f>
        <v/>
      </c>
      <c r="AQ31" s="8" t="str">
        <f>IF('参加申込書(直接入力用)'!$K43="","",'参加申込書(直接入力用)'!$K43)</f>
        <v/>
      </c>
      <c r="AR31" s="8" t="str">
        <f>IF('参加申込書(直接入力用)'!$L43="","",'参加申込書(直接入力用)'!$L43)</f>
        <v/>
      </c>
      <c r="AS31" s="8" t="str">
        <f>IF('参加申込書(直接入力用)'!$M43=0,"",'参加申込書(直接入力用)'!$M43)</f>
        <v/>
      </c>
      <c r="AT31" s="8" t="str">
        <f>IF('参加申込書(直接入力用)'!$N43=0,"",'参加申込書(直接入力用)'!$N43)</f>
        <v/>
      </c>
      <c r="AU31" s="8"/>
      <c r="AV31" s="8"/>
      <c r="AW31" s="8" t="str">
        <f>IF('参加申込書(直接入力用)'!$Q43=0,"",'参加申込書(直接入力用)'!$Q43)</f>
        <v/>
      </c>
      <c r="AX31" s="8" t="str">
        <f>IF($AN31="","",IF('参加申込書(直接入力用)'!$O43=0,0,'参加申込書(直接入力用)'!$O43))</f>
        <v/>
      </c>
      <c r="AY31" s="8" t="str">
        <f>IF('参加申込書(直接入力用)'!$P43="","",IF('参加申込書(直接入力用)'!$P43="男",1,2))</f>
        <v/>
      </c>
      <c r="AZ31" s="23"/>
      <c r="BA31" s="23"/>
      <c r="BB31" s="8"/>
      <c r="BC31" s="9" t="str">
        <f t="shared" ca="1" si="2"/>
        <v/>
      </c>
    </row>
    <row r="32" spans="1:55" x14ac:dyDescent="0.15">
      <c r="A32" s="5" t="str">
        <f t="shared" ca="1" si="0"/>
        <v/>
      </c>
      <c r="B32" s="6"/>
      <c r="C32" s="8" t="str">
        <f>IF($AN32="","",'参加申込書(直接入力用)'!$G$5)</f>
        <v/>
      </c>
      <c r="D32" s="7" t="str">
        <f>IF($AN32="","",'参加申込書(直接入力用)'!$G$4)</f>
        <v/>
      </c>
      <c r="E32" s="7" t="str">
        <f>IF($AN32="","",'参加申込書(直接入力用)'!$I$9)</f>
        <v/>
      </c>
      <c r="F32" s="7" t="str">
        <f>IF($AN32="","",'参加申込書(直接入力用)'!$K$9)</f>
        <v/>
      </c>
      <c r="G32" s="7" t="str">
        <f>IF($AN32="","",IF('参加申込書(直接入力用)'!$M$5="","",'参加申込書(直接入力用)'!$M$5))</f>
        <v/>
      </c>
      <c r="H32" s="7" t="str">
        <f>IF($AN32="","",IF('参加申込書(直接入力用)'!$M$7="","",'参加申込書(直接入力用)'!$M$7))</f>
        <v/>
      </c>
      <c r="I32" s="7" t="str">
        <f>IF($AN32="","",IF('参加申込書(直接入力用)'!$M$6="","",'参加申込書(直接入力用)'!$M$6))</f>
        <v/>
      </c>
      <c r="J32" s="7" t="str">
        <f>IF($AN32="","",IF('参加申込書(直接入力用)'!$M$8="","",'参加申込書(直接入力用)'!$M$8))</f>
        <v/>
      </c>
      <c r="K32" s="7" t="str">
        <f>IF($AN32="","",IF('参加申込書(直接入力用)'!$G$8="","",'参加申込書(直接入力用)'!$G$8))</f>
        <v/>
      </c>
      <c r="L32" s="7" t="str">
        <f>IF($AN32="","",IF('参加申込書(直接入力用)'!$G$9="","",'参加申込書(直接入力用)'!$G$9))</f>
        <v/>
      </c>
      <c r="M32" s="7"/>
      <c r="N32" s="7"/>
      <c r="O32" s="7"/>
      <c r="P32" s="7"/>
      <c r="Q32" s="7"/>
      <c r="R32" s="7"/>
      <c r="S32" s="7"/>
      <c r="T32" s="7"/>
      <c r="U32" s="7"/>
      <c r="V32" s="7"/>
      <c r="W32" s="7"/>
      <c r="X32" s="7"/>
      <c r="Y32" s="7"/>
      <c r="Z32" s="7"/>
      <c r="AA32" s="7"/>
      <c r="AB32" s="7"/>
      <c r="AC32" s="7"/>
      <c r="AD32" s="7" t="str">
        <f>IF($AN32="","",IF(CONCATENATE('参加申込書(直接入力用)'!$G$10,'参加申込書(直接入力用)'!$G$11)="","",CONCATENATE('参加申込書(直接入力用)'!$G$10,'参加申込書(直接入力用)'!$G$11)))</f>
        <v/>
      </c>
      <c r="AE32" s="7"/>
      <c r="AF32" s="7"/>
      <c r="AG32" s="7"/>
      <c r="AH32" s="7"/>
      <c r="AI32" s="7"/>
      <c r="AJ32" s="7" t="str">
        <f t="shared" si="3"/>
        <v/>
      </c>
      <c r="AK32" s="7" t="str">
        <f>IF($AN32="","",LEFT('参加申込書(直接入力用)'!$F44,5))</f>
        <v/>
      </c>
      <c r="AL32" s="7" t="str">
        <f>IF($AN32="","",MID('参加申込書(直接入力用)'!$F44,7,3))</f>
        <v/>
      </c>
      <c r="AM32" s="7" t="str">
        <f>IF($AN32="","",RIGHT('参加申込書(直接入力用)'!$F44,1))</f>
        <v/>
      </c>
      <c r="AN32" s="8" t="str">
        <f>IF('参加申込書(直接入力用)'!$H44=0,"",'参加申込書(直接入力用)'!$H44)</f>
        <v/>
      </c>
      <c r="AO32" s="12" t="str">
        <f>IF('参加申込書(直接入力用)'!$J44=0,"",'参加申込書(直接入力用)'!$J44)</f>
        <v/>
      </c>
      <c r="AP32" s="8" t="str">
        <f>IF('参加申込書(直接入力用)'!$I44=0,"",'参加申込書(直接入力用)'!$I44)</f>
        <v/>
      </c>
      <c r="AQ32" s="8" t="str">
        <f>IF('参加申込書(直接入力用)'!$K44="","",'参加申込書(直接入力用)'!$K44)</f>
        <v/>
      </c>
      <c r="AR32" s="8" t="str">
        <f>IF('参加申込書(直接入力用)'!$L44="","",'参加申込書(直接入力用)'!$L44)</f>
        <v/>
      </c>
      <c r="AS32" s="8" t="str">
        <f>IF('参加申込書(直接入力用)'!$M44=0,"",'参加申込書(直接入力用)'!$M44)</f>
        <v/>
      </c>
      <c r="AT32" s="8" t="str">
        <f>IF('参加申込書(直接入力用)'!$N44=0,"",'参加申込書(直接入力用)'!$N44)</f>
        <v/>
      </c>
      <c r="AU32" s="8"/>
      <c r="AV32" s="8"/>
      <c r="AW32" s="8" t="str">
        <f>IF('参加申込書(直接入力用)'!$Q44=0,"",'参加申込書(直接入力用)'!$Q44)</f>
        <v/>
      </c>
      <c r="AX32" s="8" t="str">
        <f>IF($AN32="","",IF('参加申込書(直接入力用)'!$O44=0,0,'参加申込書(直接入力用)'!$O44))</f>
        <v/>
      </c>
      <c r="AY32" s="8" t="str">
        <f>IF('参加申込書(直接入力用)'!$P44="","",IF('参加申込書(直接入力用)'!$P44="男",1,2))</f>
        <v/>
      </c>
      <c r="AZ32" s="23"/>
      <c r="BA32" s="23"/>
      <c r="BB32" s="8"/>
      <c r="BC32" s="9" t="str">
        <f t="shared" ca="1" si="2"/>
        <v/>
      </c>
    </row>
    <row r="33" spans="1:55" x14ac:dyDescent="0.15">
      <c r="A33" s="5" t="str">
        <f t="shared" ca="1" si="0"/>
        <v/>
      </c>
      <c r="B33" s="6"/>
      <c r="C33" s="8" t="str">
        <f>IF($AN33="","",'参加申込書(直接入力用)'!$G$5)</f>
        <v/>
      </c>
      <c r="D33" s="7" t="str">
        <f>IF($AN33="","",'参加申込書(直接入力用)'!$G$4)</f>
        <v/>
      </c>
      <c r="E33" s="7" t="str">
        <f>IF($AN33="","",'参加申込書(直接入力用)'!$I$9)</f>
        <v/>
      </c>
      <c r="F33" s="7" t="str">
        <f>IF($AN33="","",'参加申込書(直接入力用)'!$K$9)</f>
        <v/>
      </c>
      <c r="G33" s="7" t="str">
        <f>IF($AN33="","",IF('参加申込書(直接入力用)'!$M$5="","",'参加申込書(直接入力用)'!$M$5))</f>
        <v/>
      </c>
      <c r="H33" s="7" t="str">
        <f>IF($AN33="","",IF('参加申込書(直接入力用)'!$M$7="","",'参加申込書(直接入力用)'!$M$7))</f>
        <v/>
      </c>
      <c r="I33" s="7" t="str">
        <f>IF($AN33="","",IF('参加申込書(直接入力用)'!$M$6="","",'参加申込書(直接入力用)'!$M$6))</f>
        <v/>
      </c>
      <c r="J33" s="7" t="str">
        <f>IF($AN33="","",IF('参加申込書(直接入力用)'!$M$8="","",'参加申込書(直接入力用)'!$M$8))</f>
        <v/>
      </c>
      <c r="K33" s="7" t="str">
        <f>IF($AN33="","",IF('参加申込書(直接入力用)'!$G$8="","",'参加申込書(直接入力用)'!$G$8))</f>
        <v/>
      </c>
      <c r="L33" s="7" t="str">
        <f>IF($AN33="","",IF('参加申込書(直接入力用)'!$G$9="","",'参加申込書(直接入力用)'!$G$9))</f>
        <v/>
      </c>
      <c r="M33" s="7"/>
      <c r="N33" s="7"/>
      <c r="O33" s="7"/>
      <c r="P33" s="7"/>
      <c r="Q33" s="7"/>
      <c r="R33" s="7"/>
      <c r="S33" s="7"/>
      <c r="T33" s="7"/>
      <c r="U33" s="7"/>
      <c r="V33" s="7"/>
      <c r="W33" s="7"/>
      <c r="X33" s="7"/>
      <c r="Y33" s="7"/>
      <c r="Z33" s="7"/>
      <c r="AA33" s="7"/>
      <c r="AB33" s="7"/>
      <c r="AC33" s="7"/>
      <c r="AD33" s="7" t="str">
        <f>IF($AN33="","",IF(CONCATENATE('参加申込書(直接入力用)'!$G$10,'参加申込書(直接入力用)'!$G$11)="","",CONCATENATE('参加申込書(直接入力用)'!$G$10,'参加申込書(直接入力用)'!$G$11)))</f>
        <v/>
      </c>
      <c r="AE33" s="7"/>
      <c r="AF33" s="7"/>
      <c r="AG33" s="7"/>
      <c r="AH33" s="7"/>
      <c r="AI33" s="7"/>
      <c r="AJ33" s="7" t="str">
        <f t="shared" si="3"/>
        <v/>
      </c>
      <c r="AK33" s="7" t="str">
        <f>IF($AN33="","",LEFT('参加申込書(直接入力用)'!$F45,5))</f>
        <v/>
      </c>
      <c r="AL33" s="7" t="str">
        <f>IF($AN33="","",MID('参加申込書(直接入力用)'!$F45,7,3))</f>
        <v/>
      </c>
      <c r="AM33" s="7" t="str">
        <f>IF($AN33="","",RIGHT('参加申込書(直接入力用)'!$F45,1))</f>
        <v/>
      </c>
      <c r="AN33" s="8" t="str">
        <f>IF('参加申込書(直接入力用)'!$H45=0,"",'参加申込書(直接入力用)'!$H45)</f>
        <v/>
      </c>
      <c r="AO33" s="12" t="str">
        <f>IF('参加申込書(直接入力用)'!$J45=0,"",'参加申込書(直接入力用)'!$J45)</f>
        <v/>
      </c>
      <c r="AP33" s="8" t="str">
        <f>IF('参加申込書(直接入力用)'!$I45=0,"",'参加申込書(直接入力用)'!$I45)</f>
        <v/>
      </c>
      <c r="AQ33" s="8" t="str">
        <f>IF('参加申込書(直接入力用)'!$K45="","",'参加申込書(直接入力用)'!$K45)</f>
        <v/>
      </c>
      <c r="AR33" s="8" t="str">
        <f>IF('参加申込書(直接入力用)'!$L45="","",'参加申込書(直接入力用)'!$L45)</f>
        <v/>
      </c>
      <c r="AS33" s="8" t="str">
        <f>IF('参加申込書(直接入力用)'!$M45=0,"",'参加申込書(直接入力用)'!$M45)</f>
        <v/>
      </c>
      <c r="AT33" s="8" t="str">
        <f>IF('参加申込書(直接入力用)'!$N45=0,"",'参加申込書(直接入力用)'!$N45)</f>
        <v/>
      </c>
      <c r="AU33" s="8"/>
      <c r="AV33" s="8"/>
      <c r="AW33" s="8" t="str">
        <f>IF('参加申込書(直接入力用)'!$Q45=0,"",'参加申込書(直接入力用)'!$Q45)</f>
        <v/>
      </c>
      <c r="AX33" s="8" t="str">
        <f>IF($AN33="","",IF('参加申込書(直接入力用)'!$O45=0,0,'参加申込書(直接入力用)'!$O45))</f>
        <v/>
      </c>
      <c r="AY33" s="8" t="str">
        <f>IF('参加申込書(直接入力用)'!$P45="","",IF('参加申込書(直接入力用)'!$P45="男",1,2))</f>
        <v/>
      </c>
      <c r="AZ33" s="23"/>
      <c r="BA33" s="23"/>
      <c r="BB33" s="8"/>
      <c r="BC33" s="9" t="str">
        <f t="shared" ca="1" si="2"/>
        <v/>
      </c>
    </row>
    <row r="34" spans="1:55" x14ac:dyDescent="0.15">
      <c r="A34" s="5" t="str">
        <f t="shared" ca="1" si="0"/>
        <v/>
      </c>
      <c r="B34" s="6"/>
      <c r="C34" s="8" t="str">
        <f>IF($AN34="","",'参加申込書(直接入力用)'!$G$5)</f>
        <v/>
      </c>
      <c r="D34" s="7" t="str">
        <f>IF($AN34="","",'参加申込書(直接入力用)'!$G$4)</f>
        <v/>
      </c>
      <c r="E34" s="7" t="str">
        <f>IF($AN34="","",'参加申込書(直接入力用)'!$I$9)</f>
        <v/>
      </c>
      <c r="F34" s="7" t="str">
        <f>IF($AN34="","",'参加申込書(直接入力用)'!$K$9)</f>
        <v/>
      </c>
      <c r="G34" s="7" t="str">
        <f>IF($AN34="","",IF('参加申込書(直接入力用)'!$M$5="","",'参加申込書(直接入力用)'!$M$5))</f>
        <v/>
      </c>
      <c r="H34" s="7" t="str">
        <f>IF($AN34="","",IF('参加申込書(直接入力用)'!$M$7="","",'参加申込書(直接入力用)'!$M$7))</f>
        <v/>
      </c>
      <c r="I34" s="7" t="str">
        <f>IF($AN34="","",IF('参加申込書(直接入力用)'!$M$6="","",'参加申込書(直接入力用)'!$M$6))</f>
        <v/>
      </c>
      <c r="J34" s="7" t="str">
        <f>IF($AN34="","",IF('参加申込書(直接入力用)'!$M$8="","",'参加申込書(直接入力用)'!$M$8))</f>
        <v/>
      </c>
      <c r="K34" s="7" t="str">
        <f>IF($AN34="","",IF('参加申込書(直接入力用)'!$G$8="","",'参加申込書(直接入力用)'!$G$8))</f>
        <v/>
      </c>
      <c r="L34" s="7" t="str">
        <f>IF($AN34="","",IF('参加申込書(直接入力用)'!$G$9="","",'参加申込書(直接入力用)'!$G$9))</f>
        <v/>
      </c>
      <c r="M34" s="7"/>
      <c r="N34" s="7"/>
      <c r="O34" s="7"/>
      <c r="P34" s="7"/>
      <c r="Q34" s="7"/>
      <c r="R34" s="7"/>
      <c r="S34" s="7"/>
      <c r="T34" s="7"/>
      <c r="U34" s="7"/>
      <c r="V34" s="7"/>
      <c r="W34" s="7"/>
      <c r="X34" s="7"/>
      <c r="Y34" s="7"/>
      <c r="Z34" s="7"/>
      <c r="AA34" s="7"/>
      <c r="AB34" s="7"/>
      <c r="AC34" s="7"/>
      <c r="AD34" s="7" t="str">
        <f>IF($AN34="","",IF(CONCATENATE('参加申込書(直接入力用)'!$G$10,'参加申込書(直接入力用)'!$G$11)="","",CONCATENATE('参加申込書(直接入力用)'!$G$10,'参加申込書(直接入力用)'!$G$11)))</f>
        <v/>
      </c>
      <c r="AE34" s="7"/>
      <c r="AF34" s="7"/>
      <c r="AG34" s="7"/>
      <c r="AH34" s="7"/>
      <c r="AI34" s="7"/>
      <c r="AJ34" s="7" t="str">
        <f t="shared" si="3"/>
        <v/>
      </c>
      <c r="AK34" s="7" t="str">
        <f>IF($AN34="","",LEFT('参加申込書(直接入力用)'!$F46,5))</f>
        <v/>
      </c>
      <c r="AL34" s="7" t="str">
        <f>IF($AN34="","",MID('参加申込書(直接入力用)'!$F46,7,3))</f>
        <v/>
      </c>
      <c r="AM34" s="7" t="str">
        <f>IF($AN34="","",RIGHT('参加申込書(直接入力用)'!$F46,1))</f>
        <v/>
      </c>
      <c r="AN34" s="8" t="str">
        <f>IF('参加申込書(直接入力用)'!$H46=0,"",'参加申込書(直接入力用)'!$H46)</f>
        <v/>
      </c>
      <c r="AO34" s="12" t="str">
        <f>IF('参加申込書(直接入力用)'!$J46=0,"",'参加申込書(直接入力用)'!$J46)</f>
        <v/>
      </c>
      <c r="AP34" s="8" t="str">
        <f>IF('参加申込書(直接入力用)'!$I46=0,"",'参加申込書(直接入力用)'!$I46)</f>
        <v/>
      </c>
      <c r="AQ34" s="8" t="str">
        <f>IF('参加申込書(直接入力用)'!$K46="","",'参加申込書(直接入力用)'!$K46)</f>
        <v/>
      </c>
      <c r="AR34" s="8" t="str">
        <f>IF('参加申込書(直接入力用)'!$L46="","",'参加申込書(直接入力用)'!$L46)</f>
        <v/>
      </c>
      <c r="AS34" s="8" t="str">
        <f>IF('参加申込書(直接入力用)'!$M46=0,"",'参加申込書(直接入力用)'!$M46)</f>
        <v/>
      </c>
      <c r="AT34" s="8" t="str">
        <f>IF('参加申込書(直接入力用)'!$N46=0,"",'参加申込書(直接入力用)'!$N46)</f>
        <v/>
      </c>
      <c r="AU34" s="8"/>
      <c r="AV34" s="8"/>
      <c r="AW34" s="8" t="str">
        <f>IF('参加申込書(直接入力用)'!$Q46=0,"",'参加申込書(直接入力用)'!$Q46)</f>
        <v/>
      </c>
      <c r="AX34" s="8" t="str">
        <f>IF($AN34="","",IF('参加申込書(直接入力用)'!$O46=0,0,'参加申込書(直接入力用)'!$O46))</f>
        <v/>
      </c>
      <c r="AY34" s="8" t="str">
        <f>IF('参加申込書(直接入力用)'!$P46="","",IF('参加申込書(直接入力用)'!$P46="男",1,2))</f>
        <v/>
      </c>
      <c r="AZ34" s="23"/>
      <c r="BA34" s="23"/>
      <c r="BB34" s="8"/>
      <c r="BC34" s="9" t="str">
        <f t="shared" ca="1" si="2"/>
        <v/>
      </c>
    </row>
    <row r="35" spans="1:55" x14ac:dyDescent="0.15">
      <c r="A35" s="5" t="str">
        <f t="shared" ca="1" si="0"/>
        <v/>
      </c>
      <c r="B35" s="6"/>
      <c r="C35" s="8" t="str">
        <f>IF($AN35="","",'参加申込書(直接入力用)'!$G$5)</f>
        <v/>
      </c>
      <c r="D35" s="7" t="str">
        <f>IF($AN35="","",'参加申込書(直接入力用)'!$G$4)</f>
        <v/>
      </c>
      <c r="E35" s="7" t="str">
        <f>IF($AN35="","",'参加申込書(直接入力用)'!$I$9)</f>
        <v/>
      </c>
      <c r="F35" s="7" t="str">
        <f>IF($AN35="","",'参加申込書(直接入力用)'!$K$9)</f>
        <v/>
      </c>
      <c r="G35" s="7" t="str">
        <f>IF($AN35="","",IF('参加申込書(直接入力用)'!$M$5="","",'参加申込書(直接入力用)'!$M$5))</f>
        <v/>
      </c>
      <c r="H35" s="7" t="str">
        <f>IF($AN35="","",IF('参加申込書(直接入力用)'!$M$7="","",'参加申込書(直接入力用)'!$M$7))</f>
        <v/>
      </c>
      <c r="I35" s="7" t="str">
        <f>IF($AN35="","",IF('参加申込書(直接入力用)'!$M$6="","",'参加申込書(直接入力用)'!$M$6))</f>
        <v/>
      </c>
      <c r="J35" s="7" t="str">
        <f>IF($AN35="","",IF('参加申込書(直接入力用)'!$M$8="","",'参加申込書(直接入力用)'!$M$8))</f>
        <v/>
      </c>
      <c r="K35" s="7" t="str">
        <f>IF($AN35="","",IF('参加申込書(直接入力用)'!$G$8="","",'参加申込書(直接入力用)'!$G$8))</f>
        <v/>
      </c>
      <c r="L35" s="7" t="str">
        <f>IF($AN35="","",IF('参加申込書(直接入力用)'!$G$9="","",'参加申込書(直接入力用)'!$G$9))</f>
        <v/>
      </c>
      <c r="M35" s="7"/>
      <c r="N35" s="7"/>
      <c r="O35" s="7"/>
      <c r="P35" s="7"/>
      <c r="Q35" s="7"/>
      <c r="R35" s="7"/>
      <c r="S35" s="7"/>
      <c r="T35" s="7"/>
      <c r="U35" s="7"/>
      <c r="V35" s="7"/>
      <c r="W35" s="7"/>
      <c r="X35" s="7"/>
      <c r="Y35" s="7"/>
      <c r="Z35" s="7"/>
      <c r="AA35" s="7"/>
      <c r="AB35" s="7"/>
      <c r="AC35" s="7"/>
      <c r="AD35" s="7" t="str">
        <f>IF($AN35="","",IF(CONCATENATE('参加申込書(直接入力用)'!$G$10,'参加申込書(直接入力用)'!$G$11)="","",CONCATENATE('参加申込書(直接入力用)'!$G$10,'参加申込書(直接入力用)'!$G$11)))</f>
        <v/>
      </c>
      <c r="AE35" s="7"/>
      <c r="AF35" s="7"/>
      <c r="AG35" s="7"/>
      <c r="AH35" s="7"/>
      <c r="AI35" s="7"/>
      <c r="AJ35" s="7" t="str">
        <f t="shared" si="3"/>
        <v/>
      </c>
      <c r="AK35" s="7" t="str">
        <f>IF($AN35="","",LEFT('参加申込書(直接入力用)'!$F47,5))</f>
        <v/>
      </c>
      <c r="AL35" s="7" t="str">
        <f>IF($AN35="","",MID('参加申込書(直接入力用)'!$F47,7,3))</f>
        <v/>
      </c>
      <c r="AM35" s="7" t="str">
        <f>IF($AN35="","",RIGHT('参加申込書(直接入力用)'!$F47,1))</f>
        <v/>
      </c>
      <c r="AN35" s="8" t="str">
        <f>IF('参加申込書(直接入力用)'!$H47=0,"",'参加申込書(直接入力用)'!$H47)</f>
        <v/>
      </c>
      <c r="AO35" s="12" t="str">
        <f>IF('参加申込書(直接入力用)'!$J47=0,"",'参加申込書(直接入力用)'!$J47)</f>
        <v/>
      </c>
      <c r="AP35" s="8" t="str">
        <f>IF('参加申込書(直接入力用)'!$I47=0,"",'参加申込書(直接入力用)'!$I47)</f>
        <v/>
      </c>
      <c r="AQ35" s="8" t="str">
        <f>IF('参加申込書(直接入力用)'!$K47="","",'参加申込書(直接入力用)'!$K47)</f>
        <v/>
      </c>
      <c r="AR35" s="8" t="str">
        <f>IF('参加申込書(直接入力用)'!$L47="","",'参加申込書(直接入力用)'!$L47)</f>
        <v/>
      </c>
      <c r="AS35" s="8" t="str">
        <f>IF('参加申込書(直接入力用)'!$M47=0,"",'参加申込書(直接入力用)'!$M47)</f>
        <v/>
      </c>
      <c r="AT35" s="8" t="str">
        <f>IF('参加申込書(直接入力用)'!$N47=0,"",'参加申込書(直接入力用)'!$N47)</f>
        <v/>
      </c>
      <c r="AU35" s="8"/>
      <c r="AV35" s="8"/>
      <c r="AW35" s="8" t="str">
        <f>IF('参加申込書(直接入力用)'!$Q47=0,"",'参加申込書(直接入力用)'!$Q47)</f>
        <v/>
      </c>
      <c r="AX35" s="8" t="str">
        <f>IF($AN35="","",IF('参加申込書(直接入力用)'!$O47=0,0,'参加申込書(直接入力用)'!$O47))</f>
        <v/>
      </c>
      <c r="AY35" s="8" t="str">
        <f>IF('参加申込書(直接入力用)'!$P47="","",IF('参加申込書(直接入力用)'!$P47="男",1,2))</f>
        <v/>
      </c>
      <c r="AZ35" s="23"/>
      <c r="BA35" s="23"/>
      <c r="BB35" s="8"/>
      <c r="BC35" s="9" t="str">
        <f t="shared" ca="1" si="2"/>
        <v/>
      </c>
    </row>
    <row r="36" spans="1:55" x14ac:dyDescent="0.15">
      <c r="A36" s="5" t="str">
        <f t="shared" ca="1" si="0"/>
        <v/>
      </c>
      <c r="B36" s="6"/>
      <c r="C36" s="8" t="str">
        <f>IF($AN36="","",'参加申込書(直接入力用)'!$G$5)</f>
        <v/>
      </c>
      <c r="D36" s="7" t="str">
        <f>IF($AN36="","",'参加申込書(直接入力用)'!$G$4)</f>
        <v/>
      </c>
      <c r="E36" s="7" t="str">
        <f>IF($AN36="","",'参加申込書(直接入力用)'!$I$9)</f>
        <v/>
      </c>
      <c r="F36" s="7" t="str">
        <f>IF($AN36="","",'参加申込書(直接入力用)'!$K$9)</f>
        <v/>
      </c>
      <c r="G36" s="7" t="str">
        <f>IF($AN36="","",IF('参加申込書(直接入力用)'!$M$5="","",'参加申込書(直接入力用)'!$M$5))</f>
        <v/>
      </c>
      <c r="H36" s="7" t="str">
        <f>IF($AN36="","",IF('参加申込書(直接入力用)'!$M$7="","",'参加申込書(直接入力用)'!$M$7))</f>
        <v/>
      </c>
      <c r="I36" s="7" t="str">
        <f>IF($AN36="","",IF('参加申込書(直接入力用)'!$M$6="","",'参加申込書(直接入力用)'!$M$6))</f>
        <v/>
      </c>
      <c r="J36" s="7" t="str">
        <f>IF($AN36="","",IF('参加申込書(直接入力用)'!$M$8="","",'参加申込書(直接入力用)'!$M$8))</f>
        <v/>
      </c>
      <c r="K36" s="7" t="str">
        <f>IF($AN36="","",IF('参加申込書(直接入力用)'!$G$8="","",'参加申込書(直接入力用)'!$G$8))</f>
        <v/>
      </c>
      <c r="L36" s="7" t="str">
        <f>IF($AN36="","",IF('参加申込書(直接入力用)'!$G$9="","",'参加申込書(直接入力用)'!$G$9))</f>
        <v/>
      </c>
      <c r="M36" s="7"/>
      <c r="N36" s="7"/>
      <c r="O36" s="7"/>
      <c r="P36" s="7"/>
      <c r="Q36" s="7"/>
      <c r="R36" s="7"/>
      <c r="S36" s="7"/>
      <c r="T36" s="7"/>
      <c r="U36" s="7"/>
      <c r="V36" s="7"/>
      <c r="W36" s="7"/>
      <c r="X36" s="7"/>
      <c r="Y36" s="7"/>
      <c r="Z36" s="7"/>
      <c r="AA36" s="7"/>
      <c r="AB36" s="7"/>
      <c r="AC36" s="7"/>
      <c r="AD36" s="7" t="str">
        <f>IF($AN36="","",IF(CONCATENATE('参加申込書(直接入力用)'!$G$10,'参加申込書(直接入力用)'!$G$11)="","",CONCATENATE('参加申込書(直接入力用)'!$G$10,'参加申込書(直接入力用)'!$G$11)))</f>
        <v/>
      </c>
      <c r="AE36" s="7"/>
      <c r="AF36" s="7"/>
      <c r="AG36" s="7"/>
      <c r="AH36" s="7"/>
      <c r="AI36" s="7"/>
      <c r="AJ36" s="7" t="str">
        <f t="shared" si="3"/>
        <v/>
      </c>
      <c r="AK36" s="7" t="str">
        <f>IF($AN36="","",LEFT('参加申込書(直接入力用)'!$F48,5))</f>
        <v/>
      </c>
      <c r="AL36" s="7" t="str">
        <f>IF($AN36="","",MID('参加申込書(直接入力用)'!$F48,7,3))</f>
        <v/>
      </c>
      <c r="AM36" s="7" t="str">
        <f>IF($AN36="","",RIGHT('参加申込書(直接入力用)'!$F48,1))</f>
        <v/>
      </c>
      <c r="AN36" s="8" t="str">
        <f>IF('参加申込書(直接入力用)'!$H48=0,"",'参加申込書(直接入力用)'!$H48)</f>
        <v/>
      </c>
      <c r="AO36" s="12" t="str">
        <f>IF('参加申込書(直接入力用)'!$J48=0,"",'参加申込書(直接入力用)'!$J48)</f>
        <v/>
      </c>
      <c r="AP36" s="8" t="str">
        <f>IF('参加申込書(直接入力用)'!$I48=0,"",'参加申込書(直接入力用)'!$I48)</f>
        <v/>
      </c>
      <c r="AQ36" s="8" t="str">
        <f>IF('参加申込書(直接入力用)'!$K48="","",'参加申込書(直接入力用)'!$K48)</f>
        <v/>
      </c>
      <c r="AR36" s="8" t="str">
        <f>IF('参加申込書(直接入力用)'!$L48="","",'参加申込書(直接入力用)'!$L48)</f>
        <v/>
      </c>
      <c r="AS36" s="8" t="str">
        <f>IF('参加申込書(直接入力用)'!$M48=0,"",'参加申込書(直接入力用)'!$M48)</f>
        <v/>
      </c>
      <c r="AT36" s="8" t="str">
        <f>IF('参加申込書(直接入力用)'!$N48=0,"",'参加申込書(直接入力用)'!$N48)</f>
        <v/>
      </c>
      <c r="AU36" s="8"/>
      <c r="AV36" s="8"/>
      <c r="AW36" s="8" t="str">
        <f>IF('参加申込書(直接入力用)'!$Q48=0,"",'参加申込書(直接入力用)'!$Q48)</f>
        <v/>
      </c>
      <c r="AX36" s="8" t="str">
        <f>IF($AN36="","",IF('参加申込書(直接入力用)'!$O48=0,0,'参加申込書(直接入力用)'!$O48))</f>
        <v/>
      </c>
      <c r="AY36" s="8" t="str">
        <f>IF('参加申込書(直接入力用)'!$P48="","",IF('参加申込書(直接入力用)'!$P48="男",1,2))</f>
        <v/>
      </c>
      <c r="AZ36" s="23"/>
      <c r="BA36" s="23"/>
      <c r="BB36" s="8"/>
      <c r="BC36" s="9" t="str">
        <f t="shared" ca="1" si="2"/>
        <v/>
      </c>
    </row>
    <row r="37" spans="1:55" x14ac:dyDescent="0.15">
      <c r="A37" s="5" t="str">
        <f t="shared" ca="1" si="0"/>
        <v/>
      </c>
      <c r="B37" s="6"/>
      <c r="C37" s="8" t="str">
        <f>IF($AN37="","",'参加申込書(直接入力用)'!$G$5)</f>
        <v/>
      </c>
      <c r="D37" s="7" t="str">
        <f>IF($AN37="","",'参加申込書(直接入力用)'!$G$4)</f>
        <v/>
      </c>
      <c r="E37" s="7" t="str">
        <f>IF($AN37="","",'参加申込書(直接入力用)'!$I$9)</f>
        <v/>
      </c>
      <c r="F37" s="7" t="str">
        <f>IF($AN37="","",'参加申込書(直接入力用)'!$K$9)</f>
        <v/>
      </c>
      <c r="G37" s="7" t="str">
        <f>IF($AN37="","",IF('参加申込書(直接入力用)'!$M$5="","",'参加申込書(直接入力用)'!$M$5))</f>
        <v/>
      </c>
      <c r="H37" s="7" t="str">
        <f>IF($AN37="","",IF('参加申込書(直接入力用)'!$M$7="","",'参加申込書(直接入力用)'!$M$7))</f>
        <v/>
      </c>
      <c r="I37" s="7" t="str">
        <f>IF($AN37="","",IF('参加申込書(直接入力用)'!$M$6="","",'参加申込書(直接入力用)'!$M$6))</f>
        <v/>
      </c>
      <c r="J37" s="7" t="str">
        <f>IF($AN37="","",IF('参加申込書(直接入力用)'!$M$8="","",'参加申込書(直接入力用)'!$M$8))</f>
        <v/>
      </c>
      <c r="K37" s="7" t="str">
        <f>IF($AN37="","",IF('参加申込書(直接入力用)'!$G$8="","",'参加申込書(直接入力用)'!$G$8))</f>
        <v/>
      </c>
      <c r="L37" s="7" t="str">
        <f>IF($AN37="","",IF('参加申込書(直接入力用)'!$G$9="","",'参加申込書(直接入力用)'!$G$9))</f>
        <v/>
      </c>
      <c r="M37" s="7"/>
      <c r="N37" s="7"/>
      <c r="O37" s="7"/>
      <c r="P37" s="7"/>
      <c r="Q37" s="7"/>
      <c r="R37" s="7"/>
      <c r="S37" s="7"/>
      <c r="T37" s="7"/>
      <c r="U37" s="7"/>
      <c r="V37" s="7"/>
      <c r="W37" s="7"/>
      <c r="X37" s="7"/>
      <c r="Y37" s="7"/>
      <c r="Z37" s="7"/>
      <c r="AA37" s="7"/>
      <c r="AB37" s="7"/>
      <c r="AC37" s="7"/>
      <c r="AD37" s="7" t="str">
        <f>IF($AN37="","",IF(CONCATENATE('参加申込書(直接入力用)'!$G$10,'参加申込書(直接入力用)'!$G$11)="","",CONCATENATE('参加申込書(直接入力用)'!$G$10,'参加申込書(直接入力用)'!$G$11)))</f>
        <v/>
      </c>
      <c r="AE37" s="7"/>
      <c r="AF37" s="7"/>
      <c r="AG37" s="7"/>
      <c r="AH37" s="7"/>
      <c r="AI37" s="7"/>
      <c r="AJ37" s="7" t="str">
        <f t="shared" si="3"/>
        <v/>
      </c>
      <c r="AK37" s="7" t="str">
        <f>IF($AN37="","",LEFT('参加申込書(直接入力用)'!$F49,5))</f>
        <v/>
      </c>
      <c r="AL37" s="7" t="str">
        <f>IF($AN37="","",MID('参加申込書(直接入力用)'!$F49,7,3))</f>
        <v/>
      </c>
      <c r="AM37" s="7" t="str">
        <f>IF($AN37="","",RIGHT('参加申込書(直接入力用)'!$F49,1))</f>
        <v/>
      </c>
      <c r="AN37" s="8" t="str">
        <f>IF('参加申込書(直接入力用)'!$H49=0,"",'参加申込書(直接入力用)'!$H49)</f>
        <v/>
      </c>
      <c r="AO37" s="12" t="str">
        <f>IF('参加申込書(直接入力用)'!$J49=0,"",'参加申込書(直接入力用)'!$J49)</f>
        <v/>
      </c>
      <c r="AP37" s="8" t="str">
        <f>IF('参加申込書(直接入力用)'!$I49=0,"",'参加申込書(直接入力用)'!$I49)</f>
        <v/>
      </c>
      <c r="AQ37" s="8" t="str">
        <f>IF('参加申込書(直接入力用)'!$K49="","",'参加申込書(直接入力用)'!$K49)</f>
        <v/>
      </c>
      <c r="AR37" s="8" t="str">
        <f>IF('参加申込書(直接入力用)'!$L49="","",'参加申込書(直接入力用)'!$L49)</f>
        <v/>
      </c>
      <c r="AS37" s="8" t="str">
        <f>IF('参加申込書(直接入力用)'!$M49=0,"",'参加申込書(直接入力用)'!$M49)</f>
        <v/>
      </c>
      <c r="AT37" s="8" t="str">
        <f>IF('参加申込書(直接入力用)'!$N49=0,"",'参加申込書(直接入力用)'!$N49)</f>
        <v/>
      </c>
      <c r="AU37" s="8"/>
      <c r="AV37" s="8"/>
      <c r="AW37" s="8" t="str">
        <f>IF('参加申込書(直接入力用)'!$Q49=0,"",'参加申込書(直接入力用)'!$Q49)</f>
        <v/>
      </c>
      <c r="AX37" s="8" t="str">
        <f>IF($AN37="","",IF('参加申込書(直接入力用)'!$O49=0,0,'参加申込書(直接入力用)'!$O49))</f>
        <v/>
      </c>
      <c r="AY37" s="8" t="str">
        <f>IF('参加申込書(直接入力用)'!$P49="","",IF('参加申込書(直接入力用)'!$P49="男",1,2))</f>
        <v/>
      </c>
      <c r="AZ37" s="23"/>
      <c r="BA37" s="23"/>
      <c r="BB37" s="8"/>
      <c r="BC37" s="9" t="str">
        <f t="shared" ca="1" si="2"/>
        <v/>
      </c>
    </row>
    <row r="38" spans="1:55" x14ac:dyDescent="0.15">
      <c r="A38" s="5" t="str">
        <f t="shared" ca="1" si="0"/>
        <v/>
      </c>
      <c r="B38" s="6"/>
      <c r="C38" s="8" t="str">
        <f>IF($AN38="","",'参加申込書(直接入力用)'!$G$5)</f>
        <v/>
      </c>
      <c r="D38" s="7" t="str">
        <f>IF($AN38="","",'参加申込書(直接入力用)'!$G$4)</f>
        <v/>
      </c>
      <c r="E38" s="7" t="str">
        <f>IF($AN38="","",'参加申込書(直接入力用)'!$I$9)</f>
        <v/>
      </c>
      <c r="F38" s="7" t="str">
        <f>IF($AN38="","",'参加申込書(直接入力用)'!$K$9)</f>
        <v/>
      </c>
      <c r="G38" s="7" t="str">
        <f>IF($AN38="","",IF('参加申込書(直接入力用)'!$M$5="","",'参加申込書(直接入力用)'!$M$5))</f>
        <v/>
      </c>
      <c r="H38" s="7" t="str">
        <f>IF($AN38="","",IF('参加申込書(直接入力用)'!$M$7="","",'参加申込書(直接入力用)'!$M$7))</f>
        <v/>
      </c>
      <c r="I38" s="7" t="str">
        <f>IF($AN38="","",IF('参加申込書(直接入力用)'!$M$6="","",'参加申込書(直接入力用)'!$M$6))</f>
        <v/>
      </c>
      <c r="J38" s="7" t="str">
        <f>IF($AN38="","",IF('参加申込書(直接入力用)'!$M$8="","",'参加申込書(直接入力用)'!$M$8))</f>
        <v/>
      </c>
      <c r="K38" s="7" t="str">
        <f>IF($AN38="","",IF('参加申込書(直接入力用)'!$G$8="","",'参加申込書(直接入力用)'!$G$8))</f>
        <v/>
      </c>
      <c r="L38" s="7" t="str">
        <f>IF($AN38="","",IF('参加申込書(直接入力用)'!$G$9="","",'参加申込書(直接入力用)'!$G$9))</f>
        <v/>
      </c>
      <c r="M38" s="7"/>
      <c r="N38" s="7"/>
      <c r="O38" s="7"/>
      <c r="P38" s="7"/>
      <c r="Q38" s="7"/>
      <c r="R38" s="7"/>
      <c r="S38" s="7"/>
      <c r="T38" s="7"/>
      <c r="U38" s="7"/>
      <c r="V38" s="7"/>
      <c r="W38" s="7"/>
      <c r="X38" s="7"/>
      <c r="Y38" s="7"/>
      <c r="Z38" s="7"/>
      <c r="AA38" s="7"/>
      <c r="AB38" s="7"/>
      <c r="AC38" s="7"/>
      <c r="AD38" s="7" t="str">
        <f>IF($AN38="","",IF(CONCATENATE('参加申込書(直接入力用)'!$G$10,'参加申込書(直接入力用)'!$G$11)="","",CONCATENATE('参加申込書(直接入力用)'!$G$10,'参加申込書(直接入力用)'!$G$11)))</f>
        <v/>
      </c>
      <c r="AE38" s="7"/>
      <c r="AF38" s="7"/>
      <c r="AG38" s="7"/>
      <c r="AH38" s="7"/>
      <c r="AI38" s="7"/>
      <c r="AJ38" s="7" t="str">
        <f t="shared" si="3"/>
        <v/>
      </c>
      <c r="AK38" s="7" t="str">
        <f>IF($AN38="","",LEFT('参加申込書(直接入力用)'!$F50,5))</f>
        <v/>
      </c>
      <c r="AL38" s="7" t="str">
        <f>IF($AN38="","",MID('参加申込書(直接入力用)'!$F50,7,3))</f>
        <v/>
      </c>
      <c r="AM38" s="7" t="str">
        <f>IF($AN38="","",RIGHT('参加申込書(直接入力用)'!$F50,1))</f>
        <v/>
      </c>
      <c r="AN38" s="8" t="str">
        <f>IF('参加申込書(直接入力用)'!$H50=0,"",'参加申込書(直接入力用)'!$H50)</f>
        <v/>
      </c>
      <c r="AO38" s="12" t="str">
        <f>IF('参加申込書(直接入力用)'!$J50=0,"",'参加申込書(直接入力用)'!$J50)</f>
        <v/>
      </c>
      <c r="AP38" s="8" t="str">
        <f>IF('参加申込書(直接入力用)'!$I50=0,"",'参加申込書(直接入力用)'!$I50)</f>
        <v/>
      </c>
      <c r="AQ38" s="8" t="str">
        <f>IF('参加申込書(直接入力用)'!$K50="","",'参加申込書(直接入力用)'!$K50)</f>
        <v/>
      </c>
      <c r="AR38" s="8" t="str">
        <f>IF('参加申込書(直接入力用)'!$L50="","",'参加申込書(直接入力用)'!$L50)</f>
        <v/>
      </c>
      <c r="AS38" s="8" t="str">
        <f>IF('参加申込書(直接入力用)'!$M50=0,"",'参加申込書(直接入力用)'!$M50)</f>
        <v/>
      </c>
      <c r="AT38" s="8" t="str">
        <f>IF('参加申込書(直接入力用)'!$N50=0,"",'参加申込書(直接入力用)'!$N50)</f>
        <v/>
      </c>
      <c r="AU38" s="8"/>
      <c r="AV38" s="8"/>
      <c r="AW38" s="8" t="str">
        <f>IF('参加申込書(直接入力用)'!$Q50=0,"",'参加申込書(直接入力用)'!$Q50)</f>
        <v/>
      </c>
      <c r="AX38" s="8" t="str">
        <f>IF($AN38="","",IF('参加申込書(直接入力用)'!$O50=0,0,'参加申込書(直接入力用)'!$O50))</f>
        <v/>
      </c>
      <c r="AY38" s="8" t="str">
        <f>IF('参加申込書(直接入力用)'!$P50="","",IF('参加申込書(直接入力用)'!$P50="男",1,2))</f>
        <v/>
      </c>
      <c r="AZ38" s="23"/>
      <c r="BA38" s="23"/>
      <c r="BB38" s="8"/>
      <c r="BC38" s="9" t="str">
        <f t="shared" ca="1" si="2"/>
        <v/>
      </c>
    </row>
    <row r="39" spans="1:55" x14ac:dyDescent="0.15">
      <c r="A39" s="5" t="str">
        <f t="shared" ca="1" si="0"/>
        <v/>
      </c>
      <c r="B39" s="6"/>
      <c r="C39" s="8" t="str">
        <f>IF($AN39="","",'参加申込書(直接入力用)'!$G$5)</f>
        <v/>
      </c>
      <c r="D39" s="7" t="str">
        <f>IF($AN39="","",'参加申込書(直接入力用)'!$G$4)</f>
        <v/>
      </c>
      <c r="E39" s="7" t="str">
        <f>IF($AN39="","",'参加申込書(直接入力用)'!$I$9)</f>
        <v/>
      </c>
      <c r="F39" s="7" t="str">
        <f>IF($AN39="","",'参加申込書(直接入力用)'!$K$9)</f>
        <v/>
      </c>
      <c r="G39" s="7" t="str">
        <f>IF($AN39="","",IF('参加申込書(直接入力用)'!$M$5="","",'参加申込書(直接入力用)'!$M$5))</f>
        <v/>
      </c>
      <c r="H39" s="7" t="str">
        <f>IF($AN39="","",IF('参加申込書(直接入力用)'!$M$7="","",'参加申込書(直接入力用)'!$M$7))</f>
        <v/>
      </c>
      <c r="I39" s="7" t="str">
        <f>IF($AN39="","",IF('参加申込書(直接入力用)'!$M$6="","",'参加申込書(直接入力用)'!$M$6))</f>
        <v/>
      </c>
      <c r="J39" s="7" t="str">
        <f>IF($AN39="","",IF('参加申込書(直接入力用)'!$M$8="","",'参加申込書(直接入力用)'!$M$8))</f>
        <v/>
      </c>
      <c r="K39" s="7" t="str">
        <f>IF($AN39="","",IF('参加申込書(直接入力用)'!$G$8="","",'参加申込書(直接入力用)'!$G$8))</f>
        <v/>
      </c>
      <c r="L39" s="7" t="str">
        <f>IF($AN39="","",IF('参加申込書(直接入力用)'!$G$9="","",'参加申込書(直接入力用)'!$G$9))</f>
        <v/>
      </c>
      <c r="M39" s="7"/>
      <c r="N39" s="7"/>
      <c r="O39" s="7"/>
      <c r="P39" s="7"/>
      <c r="Q39" s="7"/>
      <c r="R39" s="7"/>
      <c r="S39" s="7"/>
      <c r="T39" s="7"/>
      <c r="U39" s="7"/>
      <c r="V39" s="7"/>
      <c r="W39" s="7"/>
      <c r="X39" s="7"/>
      <c r="Y39" s="7"/>
      <c r="Z39" s="7"/>
      <c r="AA39" s="7"/>
      <c r="AB39" s="7"/>
      <c r="AC39" s="7"/>
      <c r="AD39" s="7" t="str">
        <f>IF($AN39="","",IF(CONCATENATE('参加申込書(直接入力用)'!$G$10,'参加申込書(直接入力用)'!$G$11)="","",CONCATENATE('参加申込書(直接入力用)'!$G$10,'参加申込書(直接入力用)'!$G$11)))</f>
        <v/>
      </c>
      <c r="AE39" s="7"/>
      <c r="AF39" s="7"/>
      <c r="AG39" s="7"/>
      <c r="AH39" s="7"/>
      <c r="AI39" s="7"/>
      <c r="AJ39" s="7" t="str">
        <f t="shared" si="3"/>
        <v/>
      </c>
      <c r="AK39" s="7" t="str">
        <f>IF($AN39="","",LEFT('参加申込書(直接入力用)'!$F51,5))</f>
        <v/>
      </c>
      <c r="AL39" s="7" t="str">
        <f>IF($AN39="","",MID('参加申込書(直接入力用)'!$F51,7,3))</f>
        <v/>
      </c>
      <c r="AM39" s="7" t="str">
        <f>IF($AN39="","",RIGHT('参加申込書(直接入力用)'!$F51,1))</f>
        <v/>
      </c>
      <c r="AN39" s="8" t="str">
        <f>IF('参加申込書(直接入力用)'!$H51=0,"",'参加申込書(直接入力用)'!$H51)</f>
        <v/>
      </c>
      <c r="AO39" s="12" t="str">
        <f>IF('参加申込書(直接入力用)'!$J51=0,"",'参加申込書(直接入力用)'!$J51)</f>
        <v/>
      </c>
      <c r="AP39" s="8" t="str">
        <f>IF('参加申込書(直接入力用)'!$I51=0,"",'参加申込書(直接入力用)'!$I51)</f>
        <v/>
      </c>
      <c r="AQ39" s="8" t="str">
        <f>IF('参加申込書(直接入力用)'!$K51="","",'参加申込書(直接入力用)'!$K51)</f>
        <v/>
      </c>
      <c r="AR39" s="8" t="str">
        <f>IF('参加申込書(直接入力用)'!$L51="","",'参加申込書(直接入力用)'!$L51)</f>
        <v/>
      </c>
      <c r="AS39" s="8" t="str">
        <f>IF('参加申込書(直接入力用)'!$M51=0,"",'参加申込書(直接入力用)'!$M51)</f>
        <v/>
      </c>
      <c r="AT39" s="8" t="str">
        <f>IF('参加申込書(直接入力用)'!$N51=0,"",'参加申込書(直接入力用)'!$N51)</f>
        <v/>
      </c>
      <c r="AU39" s="8"/>
      <c r="AV39" s="8"/>
      <c r="AW39" s="8" t="str">
        <f>IF('参加申込書(直接入力用)'!$Q51=0,"",'参加申込書(直接入力用)'!$Q51)</f>
        <v/>
      </c>
      <c r="AX39" s="8" t="str">
        <f>IF($AN39="","",IF('参加申込書(直接入力用)'!$O51=0,0,'参加申込書(直接入力用)'!$O51))</f>
        <v/>
      </c>
      <c r="AY39" s="8" t="str">
        <f>IF('参加申込書(直接入力用)'!$P51="","",IF('参加申込書(直接入力用)'!$P51="男",1,2))</f>
        <v/>
      </c>
      <c r="AZ39" s="23"/>
      <c r="BA39" s="23"/>
      <c r="BB39" s="8"/>
      <c r="BC39" s="9" t="str">
        <f t="shared" ca="1" si="2"/>
        <v/>
      </c>
    </row>
    <row r="40" spans="1:55" x14ac:dyDescent="0.15">
      <c r="A40" s="5" t="str">
        <f t="shared" ca="1" si="0"/>
        <v/>
      </c>
      <c r="B40" s="6"/>
      <c r="C40" s="8" t="str">
        <f>IF($AN40="","",'参加申込書(直接入力用)'!$G$5)</f>
        <v/>
      </c>
      <c r="D40" s="7" t="str">
        <f>IF($AN40="","",'参加申込書(直接入力用)'!$G$4)</f>
        <v/>
      </c>
      <c r="E40" s="7" t="str">
        <f>IF($AN40="","",'参加申込書(直接入力用)'!$I$9)</f>
        <v/>
      </c>
      <c r="F40" s="7" t="str">
        <f>IF($AN40="","",'参加申込書(直接入力用)'!$K$9)</f>
        <v/>
      </c>
      <c r="G40" s="7" t="str">
        <f>IF($AN40="","",IF('参加申込書(直接入力用)'!$M$5="","",'参加申込書(直接入力用)'!$M$5))</f>
        <v/>
      </c>
      <c r="H40" s="7" t="str">
        <f>IF($AN40="","",IF('参加申込書(直接入力用)'!$M$7="","",'参加申込書(直接入力用)'!$M$7))</f>
        <v/>
      </c>
      <c r="I40" s="7" t="str">
        <f>IF($AN40="","",IF('参加申込書(直接入力用)'!$M$6="","",'参加申込書(直接入力用)'!$M$6))</f>
        <v/>
      </c>
      <c r="J40" s="7" t="str">
        <f>IF($AN40="","",IF('参加申込書(直接入力用)'!$M$8="","",'参加申込書(直接入力用)'!$M$8))</f>
        <v/>
      </c>
      <c r="K40" s="7" t="str">
        <f>IF($AN40="","",IF('参加申込書(直接入力用)'!$G$8="","",'参加申込書(直接入力用)'!$G$8))</f>
        <v/>
      </c>
      <c r="L40" s="7" t="str">
        <f>IF($AN40="","",IF('参加申込書(直接入力用)'!$G$9="","",'参加申込書(直接入力用)'!$G$9))</f>
        <v/>
      </c>
      <c r="M40" s="7"/>
      <c r="N40" s="7"/>
      <c r="O40" s="7"/>
      <c r="P40" s="7"/>
      <c r="Q40" s="7"/>
      <c r="R40" s="7"/>
      <c r="S40" s="7"/>
      <c r="T40" s="7"/>
      <c r="U40" s="7"/>
      <c r="V40" s="7"/>
      <c r="W40" s="7"/>
      <c r="X40" s="7"/>
      <c r="Y40" s="7"/>
      <c r="Z40" s="7"/>
      <c r="AA40" s="7"/>
      <c r="AB40" s="7"/>
      <c r="AC40" s="7"/>
      <c r="AD40" s="7" t="str">
        <f>IF($AN40="","",IF(CONCATENATE('参加申込書(直接入力用)'!$G$10,'参加申込書(直接入力用)'!$G$11)="","",CONCATENATE('参加申込書(直接入力用)'!$G$10,'参加申込書(直接入力用)'!$G$11)))</f>
        <v/>
      </c>
      <c r="AE40" s="7"/>
      <c r="AF40" s="7"/>
      <c r="AG40" s="7"/>
      <c r="AH40" s="7"/>
      <c r="AI40" s="7"/>
      <c r="AJ40" s="7" t="str">
        <f t="shared" si="3"/>
        <v/>
      </c>
      <c r="AK40" s="7" t="str">
        <f>IF($AN40="","",LEFT('参加申込書(直接入力用)'!$F52,5))</f>
        <v/>
      </c>
      <c r="AL40" s="7" t="str">
        <f>IF($AN40="","",MID('参加申込書(直接入力用)'!$F52,7,3))</f>
        <v/>
      </c>
      <c r="AM40" s="7" t="str">
        <f>IF($AN40="","",RIGHT('参加申込書(直接入力用)'!$F52,1))</f>
        <v/>
      </c>
      <c r="AN40" s="8" t="str">
        <f>IF('参加申込書(直接入力用)'!$H52=0,"",'参加申込書(直接入力用)'!$H52)</f>
        <v/>
      </c>
      <c r="AO40" s="12" t="str">
        <f>IF('参加申込書(直接入力用)'!$J52=0,"",'参加申込書(直接入力用)'!$J52)</f>
        <v/>
      </c>
      <c r="AP40" s="8" t="str">
        <f>IF('参加申込書(直接入力用)'!$I52=0,"",'参加申込書(直接入力用)'!$I52)</f>
        <v/>
      </c>
      <c r="AQ40" s="8" t="str">
        <f>IF('参加申込書(直接入力用)'!$K52="","",'参加申込書(直接入力用)'!$K52)</f>
        <v/>
      </c>
      <c r="AR40" s="8" t="str">
        <f>IF('参加申込書(直接入力用)'!$L52="","",'参加申込書(直接入力用)'!$L52)</f>
        <v/>
      </c>
      <c r="AS40" s="8" t="str">
        <f>IF('参加申込書(直接入力用)'!$M52=0,"",'参加申込書(直接入力用)'!$M52)</f>
        <v/>
      </c>
      <c r="AT40" s="8" t="str">
        <f>IF('参加申込書(直接入力用)'!$N52=0,"",'参加申込書(直接入力用)'!$N52)</f>
        <v/>
      </c>
      <c r="AU40" s="8"/>
      <c r="AV40" s="8"/>
      <c r="AW40" s="8" t="str">
        <f>IF('参加申込書(直接入力用)'!$Q52=0,"",'参加申込書(直接入力用)'!$Q52)</f>
        <v/>
      </c>
      <c r="AX40" s="8" t="str">
        <f>IF($AN40="","",IF('参加申込書(直接入力用)'!$O52=0,0,'参加申込書(直接入力用)'!$O52))</f>
        <v/>
      </c>
      <c r="AY40" s="8" t="str">
        <f>IF('参加申込書(直接入力用)'!$P52="","",IF('参加申込書(直接入力用)'!$P52="男",1,2))</f>
        <v/>
      </c>
      <c r="AZ40" s="23"/>
      <c r="BA40" s="23"/>
      <c r="BB40" s="8"/>
      <c r="BC40" s="9" t="str">
        <f t="shared" ca="1" si="2"/>
        <v/>
      </c>
    </row>
    <row r="41" spans="1:55" x14ac:dyDescent="0.15">
      <c r="A41" s="5" t="str">
        <f t="shared" ca="1" si="0"/>
        <v/>
      </c>
      <c r="B41" s="6"/>
      <c r="C41" s="8" t="str">
        <f>IF($AN41="","",'参加申込書(直接入力用)'!$G$5)</f>
        <v/>
      </c>
      <c r="D41" s="7" t="str">
        <f>IF($AN41="","",'参加申込書(直接入力用)'!$G$4)</f>
        <v/>
      </c>
      <c r="E41" s="7" t="str">
        <f>IF($AN41="","",'参加申込書(直接入力用)'!$I$9)</f>
        <v/>
      </c>
      <c r="F41" s="7" t="str">
        <f>IF($AN41="","",'参加申込書(直接入力用)'!$K$9)</f>
        <v/>
      </c>
      <c r="G41" s="7" t="str">
        <f>IF($AN41="","",IF('参加申込書(直接入力用)'!$M$5="","",'参加申込書(直接入力用)'!$M$5))</f>
        <v/>
      </c>
      <c r="H41" s="7" t="str">
        <f>IF($AN41="","",IF('参加申込書(直接入力用)'!$M$7="","",'参加申込書(直接入力用)'!$M$7))</f>
        <v/>
      </c>
      <c r="I41" s="7" t="str">
        <f>IF($AN41="","",IF('参加申込書(直接入力用)'!$M$6="","",'参加申込書(直接入力用)'!$M$6))</f>
        <v/>
      </c>
      <c r="J41" s="7" t="str">
        <f>IF($AN41="","",IF('参加申込書(直接入力用)'!$M$8="","",'参加申込書(直接入力用)'!$M$8))</f>
        <v/>
      </c>
      <c r="K41" s="7" t="str">
        <f>IF($AN41="","",IF('参加申込書(直接入力用)'!$G$8="","",'参加申込書(直接入力用)'!$G$8))</f>
        <v/>
      </c>
      <c r="L41" s="7" t="str">
        <f>IF($AN41="","",IF('参加申込書(直接入力用)'!$G$9="","",'参加申込書(直接入力用)'!$G$9))</f>
        <v/>
      </c>
      <c r="M41" s="7"/>
      <c r="N41" s="7"/>
      <c r="O41" s="7"/>
      <c r="P41" s="7"/>
      <c r="Q41" s="7"/>
      <c r="R41" s="7"/>
      <c r="S41" s="7"/>
      <c r="T41" s="7"/>
      <c r="U41" s="7"/>
      <c r="V41" s="7"/>
      <c r="W41" s="7"/>
      <c r="X41" s="7"/>
      <c r="Y41" s="7"/>
      <c r="Z41" s="7"/>
      <c r="AA41" s="7"/>
      <c r="AB41" s="7"/>
      <c r="AC41" s="7"/>
      <c r="AD41" s="7" t="str">
        <f>IF($AN41="","",IF(CONCATENATE('参加申込書(直接入力用)'!$G$10,'参加申込書(直接入力用)'!$G$11)="","",CONCATENATE('参加申込書(直接入力用)'!$G$10,'参加申込書(直接入力用)'!$G$11)))</f>
        <v/>
      </c>
      <c r="AE41" s="7"/>
      <c r="AF41" s="7"/>
      <c r="AG41" s="7"/>
      <c r="AH41" s="7"/>
      <c r="AI41" s="7"/>
      <c r="AJ41" s="7" t="str">
        <f t="shared" si="3"/>
        <v/>
      </c>
      <c r="AK41" s="7" t="str">
        <f>IF($AN41="","",LEFT('参加申込書(直接入力用)'!$F53,5))</f>
        <v/>
      </c>
      <c r="AL41" s="7" t="str">
        <f>IF($AN41="","",MID('参加申込書(直接入力用)'!$F53,7,3))</f>
        <v/>
      </c>
      <c r="AM41" s="7" t="str">
        <f>IF($AN41="","",RIGHT('参加申込書(直接入力用)'!$F53,1))</f>
        <v/>
      </c>
      <c r="AN41" s="8" t="str">
        <f>IF('参加申込書(直接入力用)'!$H53=0,"",'参加申込書(直接入力用)'!$H53)</f>
        <v/>
      </c>
      <c r="AO41" s="12" t="str">
        <f>IF('参加申込書(直接入力用)'!$J53=0,"",'参加申込書(直接入力用)'!$J53)</f>
        <v/>
      </c>
      <c r="AP41" s="8" t="str">
        <f>IF('参加申込書(直接入力用)'!$I53=0,"",'参加申込書(直接入力用)'!$I53)</f>
        <v/>
      </c>
      <c r="AQ41" s="8" t="str">
        <f>IF('参加申込書(直接入力用)'!$K53="","",'参加申込書(直接入力用)'!$K53)</f>
        <v/>
      </c>
      <c r="AR41" s="8" t="str">
        <f>IF('参加申込書(直接入力用)'!$L53="","",'参加申込書(直接入力用)'!$L53)</f>
        <v/>
      </c>
      <c r="AS41" s="8" t="str">
        <f>IF('参加申込書(直接入力用)'!$M53=0,"",'参加申込書(直接入力用)'!$M53)</f>
        <v/>
      </c>
      <c r="AT41" s="8" t="str">
        <f>IF('参加申込書(直接入力用)'!$N53=0,"",'参加申込書(直接入力用)'!$N53)</f>
        <v/>
      </c>
      <c r="AU41" s="8"/>
      <c r="AV41" s="8"/>
      <c r="AW41" s="8" t="str">
        <f>IF('参加申込書(直接入力用)'!$Q53=0,"",'参加申込書(直接入力用)'!$Q53)</f>
        <v/>
      </c>
      <c r="AX41" s="8" t="str">
        <f>IF($AN41="","",IF('参加申込書(直接入力用)'!$O53=0,0,'参加申込書(直接入力用)'!$O53))</f>
        <v/>
      </c>
      <c r="AY41" s="8" t="str">
        <f>IF('参加申込書(直接入力用)'!$P53="","",IF('参加申込書(直接入力用)'!$P53="男",1,2))</f>
        <v/>
      </c>
      <c r="AZ41" s="23"/>
      <c r="BA41" s="23"/>
      <c r="BB41" s="8"/>
      <c r="BC41" s="9" t="str">
        <f t="shared" ca="1" si="2"/>
        <v/>
      </c>
    </row>
    <row r="42" spans="1:55" x14ac:dyDescent="0.15">
      <c r="A42" s="5" t="str">
        <f t="shared" ca="1" si="0"/>
        <v/>
      </c>
      <c r="B42" s="6"/>
      <c r="C42" s="8" t="str">
        <f>IF($AN42="","",'参加申込書(直接入力用)'!$G$5)</f>
        <v/>
      </c>
      <c r="D42" s="7" t="str">
        <f>IF($AN42="","",'参加申込書(直接入力用)'!$G$4)</f>
        <v/>
      </c>
      <c r="E42" s="7" t="str">
        <f>IF($AN42="","",'参加申込書(直接入力用)'!$I$9)</f>
        <v/>
      </c>
      <c r="F42" s="7" t="str">
        <f>IF($AN42="","",'参加申込書(直接入力用)'!$K$9)</f>
        <v/>
      </c>
      <c r="G42" s="7" t="str">
        <f>IF($AN42="","",IF('参加申込書(直接入力用)'!$M$5="","",'参加申込書(直接入力用)'!$M$5))</f>
        <v/>
      </c>
      <c r="H42" s="7" t="str">
        <f>IF($AN42="","",IF('参加申込書(直接入力用)'!$M$7="","",'参加申込書(直接入力用)'!$M$7))</f>
        <v/>
      </c>
      <c r="I42" s="7" t="str">
        <f>IF($AN42="","",IF('参加申込書(直接入力用)'!$M$6="","",'参加申込書(直接入力用)'!$M$6))</f>
        <v/>
      </c>
      <c r="J42" s="7" t="str">
        <f>IF($AN42="","",IF('参加申込書(直接入力用)'!$M$8="","",'参加申込書(直接入力用)'!$M$8))</f>
        <v/>
      </c>
      <c r="K42" s="7" t="str">
        <f>IF($AN42="","",IF('参加申込書(直接入力用)'!$G$8="","",'参加申込書(直接入力用)'!$G$8))</f>
        <v/>
      </c>
      <c r="L42" s="7" t="str">
        <f>IF($AN42="","",IF('参加申込書(直接入力用)'!$G$9="","",'参加申込書(直接入力用)'!$G$9))</f>
        <v/>
      </c>
      <c r="M42" s="7"/>
      <c r="N42" s="7"/>
      <c r="O42" s="7"/>
      <c r="P42" s="7"/>
      <c r="Q42" s="7"/>
      <c r="R42" s="7"/>
      <c r="S42" s="7"/>
      <c r="T42" s="7"/>
      <c r="U42" s="7"/>
      <c r="V42" s="7"/>
      <c r="W42" s="7"/>
      <c r="X42" s="7"/>
      <c r="Y42" s="7"/>
      <c r="Z42" s="7"/>
      <c r="AA42" s="7"/>
      <c r="AB42" s="7"/>
      <c r="AC42" s="7"/>
      <c r="AD42" s="7" t="str">
        <f>IF($AN42="","",IF(CONCATENATE('参加申込書(直接入力用)'!$G$10,'参加申込書(直接入力用)'!$G$11)="","",CONCATENATE('参加申込書(直接入力用)'!$G$10,'参加申込書(直接入力用)'!$G$11)))</f>
        <v/>
      </c>
      <c r="AE42" s="7"/>
      <c r="AF42" s="7"/>
      <c r="AG42" s="7"/>
      <c r="AH42" s="7"/>
      <c r="AI42" s="7"/>
      <c r="AJ42" s="7" t="str">
        <f t="shared" si="3"/>
        <v/>
      </c>
      <c r="AK42" s="7" t="str">
        <f>IF($AN42="","",LEFT('参加申込書(直接入力用)'!$F54,5))</f>
        <v/>
      </c>
      <c r="AL42" s="7" t="str">
        <f>IF($AN42="","",MID('参加申込書(直接入力用)'!$F54,7,3))</f>
        <v/>
      </c>
      <c r="AM42" s="7" t="str">
        <f>IF($AN42="","",RIGHT('参加申込書(直接入力用)'!$F54,1))</f>
        <v/>
      </c>
      <c r="AN42" s="8" t="str">
        <f>IF('参加申込書(直接入力用)'!$H54=0,"",'参加申込書(直接入力用)'!$H54)</f>
        <v/>
      </c>
      <c r="AO42" s="12" t="str">
        <f>IF('参加申込書(直接入力用)'!$J54=0,"",'参加申込書(直接入力用)'!$J54)</f>
        <v/>
      </c>
      <c r="AP42" s="8" t="str">
        <f>IF('参加申込書(直接入力用)'!$I54=0,"",'参加申込書(直接入力用)'!$I54)</f>
        <v/>
      </c>
      <c r="AQ42" s="8" t="str">
        <f>IF('参加申込書(直接入力用)'!$K54="","",'参加申込書(直接入力用)'!$K54)</f>
        <v/>
      </c>
      <c r="AR42" s="8" t="str">
        <f>IF('参加申込書(直接入力用)'!$L54="","",'参加申込書(直接入力用)'!$L54)</f>
        <v/>
      </c>
      <c r="AS42" s="8" t="str">
        <f>IF('参加申込書(直接入力用)'!$M54=0,"",'参加申込書(直接入力用)'!$M54)</f>
        <v/>
      </c>
      <c r="AT42" s="8" t="str">
        <f>IF('参加申込書(直接入力用)'!$N54=0,"",'参加申込書(直接入力用)'!$N54)</f>
        <v/>
      </c>
      <c r="AU42" s="8"/>
      <c r="AV42" s="8"/>
      <c r="AW42" s="8" t="str">
        <f>IF('参加申込書(直接入力用)'!$Q54=0,"",'参加申込書(直接入力用)'!$Q54)</f>
        <v/>
      </c>
      <c r="AX42" s="8" t="str">
        <f>IF($AN42="","",IF('参加申込書(直接入力用)'!$O54=0,0,'参加申込書(直接入力用)'!$O54))</f>
        <v/>
      </c>
      <c r="AY42" s="8" t="str">
        <f>IF('参加申込書(直接入力用)'!$P54="","",IF('参加申込書(直接入力用)'!$P54="男",1,2))</f>
        <v/>
      </c>
      <c r="AZ42" s="23"/>
      <c r="BA42" s="23"/>
      <c r="BB42" s="8"/>
      <c r="BC42" s="9" t="str">
        <f t="shared" ca="1" si="2"/>
        <v/>
      </c>
    </row>
    <row r="43" spans="1:55" x14ac:dyDescent="0.15">
      <c r="A43" s="5" t="str">
        <f t="shared" ca="1" si="0"/>
        <v/>
      </c>
      <c r="B43" s="6"/>
      <c r="C43" s="8" t="str">
        <f>IF($AN43="","",'参加申込書(直接入力用)'!$G$5)</f>
        <v/>
      </c>
      <c r="D43" s="7" t="str">
        <f>IF($AN43="","",'参加申込書(直接入力用)'!$G$4)</f>
        <v/>
      </c>
      <c r="E43" s="7" t="str">
        <f>IF($AN43="","",'参加申込書(直接入力用)'!$I$9)</f>
        <v/>
      </c>
      <c r="F43" s="7" t="str">
        <f>IF($AN43="","",'参加申込書(直接入力用)'!$K$9)</f>
        <v/>
      </c>
      <c r="G43" s="7" t="str">
        <f>IF($AN43="","",IF('参加申込書(直接入力用)'!$M$5="","",'参加申込書(直接入力用)'!$M$5))</f>
        <v/>
      </c>
      <c r="H43" s="7" t="str">
        <f>IF($AN43="","",IF('参加申込書(直接入力用)'!$M$7="","",'参加申込書(直接入力用)'!$M$7))</f>
        <v/>
      </c>
      <c r="I43" s="7" t="str">
        <f>IF($AN43="","",IF('参加申込書(直接入力用)'!$M$6="","",'参加申込書(直接入力用)'!$M$6))</f>
        <v/>
      </c>
      <c r="J43" s="7" t="str">
        <f>IF($AN43="","",IF('参加申込書(直接入力用)'!$M$8="","",'参加申込書(直接入力用)'!$M$8))</f>
        <v/>
      </c>
      <c r="K43" s="7" t="str">
        <f>IF($AN43="","",IF('参加申込書(直接入力用)'!$G$8="","",'参加申込書(直接入力用)'!$G$8))</f>
        <v/>
      </c>
      <c r="L43" s="7" t="str">
        <f>IF($AN43="","",IF('参加申込書(直接入力用)'!$G$9="","",'参加申込書(直接入力用)'!$G$9))</f>
        <v/>
      </c>
      <c r="M43" s="7"/>
      <c r="N43" s="7"/>
      <c r="O43" s="7"/>
      <c r="P43" s="7"/>
      <c r="Q43" s="7"/>
      <c r="R43" s="7"/>
      <c r="S43" s="7"/>
      <c r="T43" s="7"/>
      <c r="U43" s="7"/>
      <c r="V43" s="7"/>
      <c r="W43" s="7"/>
      <c r="X43" s="7"/>
      <c r="Y43" s="7"/>
      <c r="Z43" s="7"/>
      <c r="AA43" s="7"/>
      <c r="AB43" s="7"/>
      <c r="AC43" s="7"/>
      <c r="AD43" s="7" t="str">
        <f>IF($AN43="","",IF(CONCATENATE('参加申込書(直接入力用)'!$G$10,'参加申込書(直接入力用)'!$G$11)="","",CONCATENATE('参加申込書(直接入力用)'!$G$10,'参加申込書(直接入力用)'!$G$11)))</f>
        <v/>
      </c>
      <c r="AE43" s="7"/>
      <c r="AF43" s="7"/>
      <c r="AG43" s="7"/>
      <c r="AH43" s="7"/>
      <c r="AI43" s="7"/>
      <c r="AJ43" s="7" t="str">
        <f t="shared" si="3"/>
        <v/>
      </c>
      <c r="AK43" s="7" t="str">
        <f>IF($AN43="","",LEFT('参加申込書(直接入力用)'!$F55,5))</f>
        <v/>
      </c>
      <c r="AL43" s="7" t="str">
        <f>IF($AN43="","",MID('参加申込書(直接入力用)'!$F55,7,3))</f>
        <v/>
      </c>
      <c r="AM43" s="7" t="str">
        <f>IF($AN43="","",RIGHT('参加申込書(直接入力用)'!$F55,1))</f>
        <v/>
      </c>
      <c r="AN43" s="8" t="str">
        <f>IF('参加申込書(直接入力用)'!$H55=0,"",'参加申込書(直接入力用)'!$H55)</f>
        <v/>
      </c>
      <c r="AO43" s="12" t="str">
        <f>IF('参加申込書(直接入力用)'!$J55=0,"",'参加申込書(直接入力用)'!$J55)</f>
        <v/>
      </c>
      <c r="AP43" s="8" t="str">
        <f>IF('参加申込書(直接入力用)'!$I55=0,"",'参加申込書(直接入力用)'!$I55)</f>
        <v/>
      </c>
      <c r="AQ43" s="8" t="str">
        <f>IF('参加申込書(直接入力用)'!$K55="","",'参加申込書(直接入力用)'!$K55)</f>
        <v/>
      </c>
      <c r="AR43" s="8" t="str">
        <f>IF('参加申込書(直接入力用)'!$L55="","",'参加申込書(直接入力用)'!$L55)</f>
        <v/>
      </c>
      <c r="AS43" s="8" t="str">
        <f>IF('参加申込書(直接入力用)'!$M55=0,"",'参加申込書(直接入力用)'!$M55)</f>
        <v/>
      </c>
      <c r="AT43" s="8" t="str">
        <f>IF('参加申込書(直接入力用)'!$N55=0,"",'参加申込書(直接入力用)'!$N55)</f>
        <v/>
      </c>
      <c r="AU43" s="8"/>
      <c r="AV43" s="8"/>
      <c r="AW43" s="8" t="str">
        <f>IF('参加申込書(直接入力用)'!$Q55=0,"",'参加申込書(直接入力用)'!$Q55)</f>
        <v/>
      </c>
      <c r="AX43" s="8" t="str">
        <f>IF($AN43="","",IF('参加申込書(直接入力用)'!$O55=0,0,'参加申込書(直接入力用)'!$O55))</f>
        <v/>
      </c>
      <c r="AY43" s="8" t="str">
        <f>IF('参加申込書(直接入力用)'!$P55="","",IF('参加申込書(直接入力用)'!$P55="男",1,2))</f>
        <v/>
      </c>
      <c r="AZ43" s="23"/>
      <c r="BA43" s="23"/>
      <c r="BB43" s="8"/>
      <c r="BC43" s="9" t="str">
        <f t="shared" ca="1" si="2"/>
        <v/>
      </c>
    </row>
    <row r="44" spans="1:55" x14ac:dyDescent="0.15">
      <c r="A44" s="5" t="str">
        <f t="shared" ca="1" si="0"/>
        <v/>
      </c>
      <c r="B44" s="6"/>
      <c r="C44" s="8" t="str">
        <f>IF($AN44="","",'参加申込書(直接入力用)'!$G$5)</f>
        <v/>
      </c>
      <c r="D44" s="7" t="str">
        <f>IF($AN44="","",'参加申込書(直接入力用)'!$G$4)</f>
        <v/>
      </c>
      <c r="E44" s="7" t="str">
        <f>IF($AN44="","",'参加申込書(直接入力用)'!$I$9)</f>
        <v/>
      </c>
      <c r="F44" s="7" t="str">
        <f>IF($AN44="","",'参加申込書(直接入力用)'!$K$9)</f>
        <v/>
      </c>
      <c r="G44" s="7" t="str">
        <f>IF($AN44="","",IF('参加申込書(直接入力用)'!$M$5="","",'参加申込書(直接入力用)'!$M$5))</f>
        <v/>
      </c>
      <c r="H44" s="7" t="str">
        <f>IF($AN44="","",IF('参加申込書(直接入力用)'!$M$7="","",'参加申込書(直接入力用)'!$M$7))</f>
        <v/>
      </c>
      <c r="I44" s="7" t="str">
        <f>IF($AN44="","",IF('参加申込書(直接入力用)'!$M$6="","",'参加申込書(直接入力用)'!$M$6))</f>
        <v/>
      </c>
      <c r="J44" s="7" t="str">
        <f>IF($AN44="","",IF('参加申込書(直接入力用)'!$M$8="","",'参加申込書(直接入力用)'!$M$8))</f>
        <v/>
      </c>
      <c r="K44" s="7" t="str">
        <f>IF($AN44="","",IF('参加申込書(直接入力用)'!$G$8="","",'参加申込書(直接入力用)'!$G$8))</f>
        <v/>
      </c>
      <c r="L44" s="7" t="str">
        <f>IF($AN44="","",IF('参加申込書(直接入力用)'!$G$9="","",'参加申込書(直接入力用)'!$G$9))</f>
        <v/>
      </c>
      <c r="M44" s="7"/>
      <c r="N44" s="7"/>
      <c r="O44" s="7"/>
      <c r="P44" s="7"/>
      <c r="Q44" s="7"/>
      <c r="R44" s="7"/>
      <c r="S44" s="7"/>
      <c r="T44" s="7"/>
      <c r="U44" s="7"/>
      <c r="V44" s="7"/>
      <c r="W44" s="7"/>
      <c r="X44" s="7"/>
      <c r="Y44" s="7"/>
      <c r="Z44" s="7"/>
      <c r="AA44" s="7"/>
      <c r="AB44" s="7"/>
      <c r="AC44" s="7"/>
      <c r="AD44" s="7" t="str">
        <f>IF($AN44="","",IF(CONCATENATE('参加申込書(直接入力用)'!$G$10,'参加申込書(直接入力用)'!$G$11)="","",CONCATENATE('参加申込書(直接入力用)'!$G$10,'参加申込書(直接入力用)'!$G$11)))</f>
        <v/>
      </c>
      <c r="AE44" s="7"/>
      <c r="AF44" s="7"/>
      <c r="AG44" s="7"/>
      <c r="AH44" s="7"/>
      <c r="AI44" s="7"/>
      <c r="AJ44" s="7" t="str">
        <f t="shared" si="3"/>
        <v/>
      </c>
      <c r="AK44" s="7" t="str">
        <f>IF($AN44="","",LEFT('参加申込書(直接入力用)'!$F56,5))</f>
        <v/>
      </c>
      <c r="AL44" s="7" t="str">
        <f>IF($AN44="","",MID('参加申込書(直接入力用)'!$F56,7,3))</f>
        <v/>
      </c>
      <c r="AM44" s="7" t="str">
        <f>IF($AN44="","",RIGHT('参加申込書(直接入力用)'!$F56,1))</f>
        <v/>
      </c>
      <c r="AN44" s="8" t="str">
        <f>IF('参加申込書(直接入力用)'!$H56=0,"",'参加申込書(直接入力用)'!$H56)</f>
        <v/>
      </c>
      <c r="AO44" s="12" t="str">
        <f>IF('参加申込書(直接入力用)'!$J56=0,"",'参加申込書(直接入力用)'!$J56)</f>
        <v/>
      </c>
      <c r="AP44" s="8" t="str">
        <f>IF('参加申込書(直接入力用)'!$I56=0,"",'参加申込書(直接入力用)'!$I56)</f>
        <v/>
      </c>
      <c r="AQ44" s="8" t="str">
        <f>IF('参加申込書(直接入力用)'!$K56="","",'参加申込書(直接入力用)'!$K56)</f>
        <v/>
      </c>
      <c r="AR44" s="8" t="str">
        <f>IF('参加申込書(直接入力用)'!$L56="","",'参加申込書(直接入力用)'!$L56)</f>
        <v/>
      </c>
      <c r="AS44" s="8" t="str">
        <f>IF('参加申込書(直接入力用)'!$M56=0,"",'参加申込書(直接入力用)'!$M56)</f>
        <v/>
      </c>
      <c r="AT44" s="8" t="str">
        <f>IF('参加申込書(直接入力用)'!$N56=0,"",'参加申込書(直接入力用)'!$N56)</f>
        <v/>
      </c>
      <c r="AU44" s="8"/>
      <c r="AV44" s="8"/>
      <c r="AW44" s="8" t="str">
        <f>IF('参加申込書(直接入力用)'!$Q56=0,"",'参加申込書(直接入力用)'!$Q56)</f>
        <v/>
      </c>
      <c r="AX44" s="8" t="str">
        <f>IF($AN44="","",IF('参加申込書(直接入力用)'!$O56=0,0,'参加申込書(直接入力用)'!$O56))</f>
        <v/>
      </c>
      <c r="AY44" s="8" t="str">
        <f>IF('参加申込書(直接入力用)'!$P56="","",IF('参加申込書(直接入力用)'!$P56="男",1,2))</f>
        <v/>
      </c>
      <c r="AZ44" s="23"/>
      <c r="BA44" s="23"/>
      <c r="BB44" s="8"/>
      <c r="BC44" s="9" t="str">
        <f t="shared" ca="1" si="2"/>
        <v/>
      </c>
    </row>
    <row r="45" spans="1:55" x14ac:dyDescent="0.15">
      <c r="A45" s="5" t="str">
        <f t="shared" ca="1" si="0"/>
        <v/>
      </c>
      <c r="B45" s="6"/>
      <c r="C45" s="8" t="str">
        <f>IF($AN45="","",'参加申込書(直接入力用)'!$G$5)</f>
        <v/>
      </c>
      <c r="D45" s="7" t="str">
        <f>IF($AN45="","",'参加申込書(直接入力用)'!$G$4)</f>
        <v/>
      </c>
      <c r="E45" s="7" t="str">
        <f>IF($AN45="","",'参加申込書(直接入力用)'!$I$9)</f>
        <v/>
      </c>
      <c r="F45" s="7" t="str">
        <f>IF($AN45="","",'参加申込書(直接入力用)'!$K$9)</f>
        <v/>
      </c>
      <c r="G45" s="7" t="str">
        <f>IF($AN45="","",IF('参加申込書(直接入力用)'!$M$5="","",'参加申込書(直接入力用)'!$M$5))</f>
        <v/>
      </c>
      <c r="H45" s="7" t="str">
        <f>IF($AN45="","",IF('参加申込書(直接入力用)'!$M$7="","",'参加申込書(直接入力用)'!$M$7))</f>
        <v/>
      </c>
      <c r="I45" s="7" t="str">
        <f>IF($AN45="","",IF('参加申込書(直接入力用)'!$M$6="","",'参加申込書(直接入力用)'!$M$6))</f>
        <v/>
      </c>
      <c r="J45" s="7" t="str">
        <f>IF($AN45="","",IF('参加申込書(直接入力用)'!$M$8="","",'参加申込書(直接入力用)'!$M$8))</f>
        <v/>
      </c>
      <c r="K45" s="7" t="str">
        <f>IF($AN45="","",IF('参加申込書(直接入力用)'!$G$8="","",'参加申込書(直接入力用)'!$G$8))</f>
        <v/>
      </c>
      <c r="L45" s="7" t="str">
        <f>IF($AN45="","",IF('参加申込書(直接入力用)'!$G$9="","",'参加申込書(直接入力用)'!$G$9))</f>
        <v/>
      </c>
      <c r="M45" s="7"/>
      <c r="N45" s="7"/>
      <c r="O45" s="7"/>
      <c r="P45" s="7"/>
      <c r="Q45" s="7"/>
      <c r="R45" s="7"/>
      <c r="S45" s="7"/>
      <c r="T45" s="7"/>
      <c r="U45" s="7"/>
      <c r="V45" s="7"/>
      <c r="W45" s="7"/>
      <c r="X45" s="7"/>
      <c r="Y45" s="7"/>
      <c r="Z45" s="7"/>
      <c r="AA45" s="7"/>
      <c r="AB45" s="7"/>
      <c r="AC45" s="7"/>
      <c r="AD45" s="7" t="str">
        <f>IF($AN45="","",IF(CONCATENATE('参加申込書(直接入力用)'!$G$10,'参加申込書(直接入力用)'!$G$11)="","",CONCATENATE('参加申込書(直接入力用)'!$G$10,'参加申込書(直接入力用)'!$G$11)))</f>
        <v/>
      </c>
      <c r="AE45" s="7"/>
      <c r="AF45" s="7"/>
      <c r="AG45" s="7"/>
      <c r="AH45" s="7"/>
      <c r="AI45" s="7"/>
      <c r="AJ45" s="7" t="str">
        <f t="shared" si="3"/>
        <v/>
      </c>
      <c r="AK45" s="7" t="str">
        <f>IF($AN45="","",LEFT('参加申込書(直接入力用)'!$F57,5))</f>
        <v/>
      </c>
      <c r="AL45" s="7" t="str">
        <f>IF($AN45="","",MID('参加申込書(直接入力用)'!$F57,7,3))</f>
        <v/>
      </c>
      <c r="AM45" s="7" t="str">
        <f>IF($AN45="","",RIGHT('参加申込書(直接入力用)'!$F57,1))</f>
        <v/>
      </c>
      <c r="AN45" s="8" t="str">
        <f>IF('参加申込書(直接入力用)'!$H57=0,"",'参加申込書(直接入力用)'!$H57)</f>
        <v/>
      </c>
      <c r="AO45" s="12" t="str">
        <f>IF('参加申込書(直接入力用)'!$J57=0,"",'参加申込書(直接入力用)'!$J57)</f>
        <v/>
      </c>
      <c r="AP45" s="8" t="str">
        <f>IF('参加申込書(直接入力用)'!$I57=0,"",'参加申込書(直接入力用)'!$I57)</f>
        <v/>
      </c>
      <c r="AQ45" s="8" t="str">
        <f>IF('参加申込書(直接入力用)'!$K57="","",'参加申込書(直接入力用)'!$K57)</f>
        <v/>
      </c>
      <c r="AR45" s="8" t="str">
        <f>IF('参加申込書(直接入力用)'!$L57="","",'参加申込書(直接入力用)'!$L57)</f>
        <v/>
      </c>
      <c r="AS45" s="8" t="str">
        <f>IF('参加申込書(直接入力用)'!$M57=0,"",'参加申込書(直接入力用)'!$M57)</f>
        <v/>
      </c>
      <c r="AT45" s="8" t="str">
        <f>IF('参加申込書(直接入力用)'!$N57=0,"",'参加申込書(直接入力用)'!$N57)</f>
        <v/>
      </c>
      <c r="AU45" s="8"/>
      <c r="AV45" s="8"/>
      <c r="AW45" s="8" t="str">
        <f>IF('参加申込書(直接入力用)'!$Q57=0,"",'参加申込書(直接入力用)'!$Q57)</f>
        <v/>
      </c>
      <c r="AX45" s="8" t="str">
        <f>IF($AN45="","",IF('参加申込書(直接入力用)'!$O57=0,0,'参加申込書(直接入力用)'!$O57))</f>
        <v/>
      </c>
      <c r="AY45" s="8" t="str">
        <f>IF('参加申込書(直接入力用)'!$P57="","",IF('参加申込書(直接入力用)'!$P57="男",1,2))</f>
        <v/>
      </c>
      <c r="AZ45" s="23"/>
      <c r="BA45" s="23"/>
      <c r="BB45" s="8"/>
      <c r="BC45" s="9" t="str">
        <f t="shared" ca="1" si="2"/>
        <v/>
      </c>
    </row>
    <row r="46" spans="1:55" x14ac:dyDescent="0.15">
      <c r="A46" s="5" t="str">
        <f t="shared" ca="1" si="0"/>
        <v/>
      </c>
      <c r="B46" s="6"/>
      <c r="C46" s="8" t="str">
        <f>IF($AN46="","",'参加申込書(直接入力用)'!$G$5)</f>
        <v/>
      </c>
      <c r="D46" s="7" t="str">
        <f>IF($AN46="","",'参加申込書(直接入力用)'!$G$4)</f>
        <v/>
      </c>
      <c r="E46" s="7" t="str">
        <f>IF($AN46="","",'参加申込書(直接入力用)'!$I$9)</f>
        <v/>
      </c>
      <c r="F46" s="7" t="str">
        <f>IF($AN46="","",'参加申込書(直接入力用)'!$K$9)</f>
        <v/>
      </c>
      <c r="G46" s="7" t="str">
        <f>IF($AN46="","",IF('参加申込書(直接入力用)'!$M$5="","",'参加申込書(直接入力用)'!$M$5))</f>
        <v/>
      </c>
      <c r="H46" s="7" t="str">
        <f>IF($AN46="","",IF('参加申込書(直接入力用)'!$M$7="","",'参加申込書(直接入力用)'!$M$7))</f>
        <v/>
      </c>
      <c r="I46" s="7" t="str">
        <f>IF($AN46="","",IF('参加申込書(直接入力用)'!$M$6="","",'参加申込書(直接入力用)'!$M$6))</f>
        <v/>
      </c>
      <c r="J46" s="7" t="str">
        <f>IF($AN46="","",IF('参加申込書(直接入力用)'!$M$8="","",'参加申込書(直接入力用)'!$M$8))</f>
        <v/>
      </c>
      <c r="K46" s="7" t="str">
        <f>IF($AN46="","",IF('参加申込書(直接入力用)'!$G$8="","",'参加申込書(直接入力用)'!$G$8))</f>
        <v/>
      </c>
      <c r="L46" s="7" t="str">
        <f>IF($AN46="","",IF('参加申込書(直接入力用)'!$G$9="","",'参加申込書(直接入力用)'!$G$9))</f>
        <v/>
      </c>
      <c r="M46" s="7"/>
      <c r="N46" s="7"/>
      <c r="O46" s="7"/>
      <c r="P46" s="7"/>
      <c r="Q46" s="7"/>
      <c r="R46" s="7"/>
      <c r="S46" s="7"/>
      <c r="T46" s="7"/>
      <c r="U46" s="7"/>
      <c r="V46" s="7"/>
      <c r="W46" s="7"/>
      <c r="X46" s="7"/>
      <c r="Y46" s="7"/>
      <c r="Z46" s="7"/>
      <c r="AA46" s="7"/>
      <c r="AB46" s="7"/>
      <c r="AC46" s="7"/>
      <c r="AD46" s="7" t="str">
        <f>IF($AN46="","",IF(CONCATENATE('参加申込書(直接入力用)'!$G$10,'参加申込書(直接入力用)'!$G$11)="","",CONCATENATE('参加申込書(直接入力用)'!$G$10,'参加申込書(直接入力用)'!$G$11)))</f>
        <v/>
      </c>
      <c r="AE46" s="7"/>
      <c r="AF46" s="7"/>
      <c r="AG46" s="7"/>
      <c r="AH46" s="7"/>
      <c r="AI46" s="7"/>
      <c r="AJ46" s="7" t="str">
        <f t="shared" si="3"/>
        <v/>
      </c>
      <c r="AK46" s="7" t="str">
        <f>IF($AN46="","",LEFT('参加申込書(直接入力用)'!$F58,5))</f>
        <v/>
      </c>
      <c r="AL46" s="7" t="str">
        <f>IF($AN46="","",MID('参加申込書(直接入力用)'!$F58,7,3))</f>
        <v/>
      </c>
      <c r="AM46" s="7" t="str">
        <f>IF($AN46="","",RIGHT('参加申込書(直接入力用)'!$F58,1))</f>
        <v/>
      </c>
      <c r="AN46" s="8" t="str">
        <f>IF('参加申込書(直接入力用)'!$H58=0,"",'参加申込書(直接入力用)'!$H58)</f>
        <v/>
      </c>
      <c r="AO46" s="12" t="str">
        <f>IF('参加申込書(直接入力用)'!$J58=0,"",'参加申込書(直接入力用)'!$J58)</f>
        <v/>
      </c>
      <c r="AP46" s="8" t="str">
        <f>IF('参加申込書(直接入力用)'!$I58=0,"",'参加申込書(直接入力用)'!$I58)</f>
        <v/>
      </c>
      <c r="AQ46" s="8" t="str">
        <f>IF('参加申込書(直接入力用)'!$K58="","",'参加申込書(直接入力用)'!$K58)</f>
        <v/>
      </c>
      <c r="AR46" s="8" t="str">
        <f>IF('参加申込書(直接入力用)'!$L58="","",'参加申込書(直接入力用)'!$L58)</f>
        <v/>
      </c>
      <c r="AS46" s="8" t="str">
        <f>IF('参加申込書(直接入力用)'!$M58=0,"",'参加申込書(直接入力用)'!$M58)</f>
        <v/>
      </c>
      <c r="AT46" s="8" t="str">
        <f>IF('参加申込書(直接入力用)'!$N58=0,"",'参加申込書(直接入力用)'!$N58)</f>
        <v/>
      </c>
      <c r="AU46" s="8"/>
      <c r="AV46" s="8"/>
      <c r="AW46" s="8" t="str">
        <f>IF('参加申込書(直接入力用)'!$Q58=0,"",'参加申込書(直接入力用)'!$Q58)</f>
        <v/>
      </c>
      <c r="AX46" s="8" t="str">
        <f>IF($AN46="","",IF('参加申込書(直接入力用)'!$O58=0,0,'参加申込書(直接入力用)'!$O58))</f>
        <v/>
      </c>
      <c r="AY46" s="8" t="str">
        <f>IF('参加申込書(直接入力用)'!$P58="","",IF('参加申込書(直接入力用)'!$P58="男",1,2))</f>
        <v/>
      </c>
      <c r="AZ46" s="23"/>
      <c r="BA46" s="23"/>
      <c r="BB46" s="8"/>
      <c r="BC46" s="9" t="str">
        <f t="shared" ca="1" si="2"/>
        <v/>
      </c>
    </row>
    <row r="47" spans="1:55" x14ac:dyDescent="0.15">
      <c r="A47" s="5" t="str">
        <f t="shared" ca="1" si="0"/>
        <v/>
      </c>
      <c r="B47" s="6"/>
      <c r="C47" s="8" t="str">
        <f>IF($AN47="","",'参加申込書(直接入力用)'!$G$5)</f>
        <v/>
      </c>
      <c r="D47" s="7" t="str">
        <f>IF($AN47="","",'参加申込書(直接入力用)'!$G$4)</f>
        <v/>
      </c>
      <c r="E47" s="7" t="str">
        <f>IF($AN47="","",'参加申込書(直接入力用)'!$I$9)</f>
        <v/>
      </c>
      <c r="F47" s="7" t="str">
        <f>IF($AN47="","",'参加申込書(直接入力用)'!$K$9)</f>
        <v/>
      </c>
      <c r="G47" s="7" t="str">
        <f>IF($AN47="","",IF('参加申込書(直接入力用)'!$M$5="","",'参加申込書(直接入力用)'!$M$5))</f>
        <v/>
      </c>
      <c r="H47" s="7" t="str">
        <f>IF($AN47="","",IF('参加申込書(直接入力用)'!$M$7="","",'参加申込書(直接入力用)'!$M$7))</f>
        <v/>
      </c>
      <c r="I47" s="7" t="str">
        <f>IF($AN47="","",IF('参加申込書(直接入力用)'!$M$6="","",'参加申込書(直接入力用)'!$M$6))</f>
        <v/>
      </c>
      <c r="J47" s="7" t="str">
        <f>IF($AN47="","",IF('参加申込書(直接入力用)'!$M$8="","",'参加申込書(直接入力用)'!$M$8))</f>
        <v/>
      </c>
      <c r="K47" s="7" t="str">
        <f>IF($AN47="","",IF('参加申込書(直接入力用)'!$G$8="","",'参加申込書(直接入力用)'!$G$8))</f>
        <v/>
      </c>
      <c r="L47" s="7" t="str">
        <f>IF($AN47="","",IF('参加申込書(直接入力用)'!$G$9="","",'参加申込書(直接入力用)'!$G$9))</f>
        <v/>
      </c>
      <c r="M47" s="7"/>
      <c r="N47" s="7"/>
      <c r="O47" s="7"/>
      <c r="P47" s="7"/>
      <c r="Q47" s="7"/>
      <c r="R47" s="7"/>
      <c r="S47" s="7"/>
      <c r="T47" s="7"/>
      <c r="U47" s="7"/>
      <c r="V47" s="7"/>
      <c r="W47" s="7"/>
      <c r="X47" s="7"/>
      <c r="Y47" s="7"/>
      <c r="Z47" s="7"/>
      <c r="AA47" s="7"/>
      <c r="AB47" s="7"/>
      <c r="AC47" s="7"/>
      <c r="AD47" s="7" t="str">
        <f>IF($AN47="","",IF(CONCATENATE('参加申込書(直接入力用)'!$G$10,'参加申込書(直接入力用)'!$G$11)="","",CONCATENATE('参加申込書(直接入力用)'!$G$10,'参加申込書(直接入力用)'!$G$11)))</f>
        <v/>
      </c>
      <c r="AE47" s="7"/>
      <c r="AF47" s="7"/>
      <c r="AG47" s="7"/>
      <c r="AH47" s="7"/>
      <c r="AI47" s="7"/>
      <c r="AJ47" s="7" t="str">
        <f t="shared" si="3"/>
        <v/>
      </c>
      <c r="AK47" s="7" t="str">
        <f>IF($AN47="","",LEFT('参加申込書(直接入力用)'!$F59,5))</f>
        <v/>
      </c>
      <c r="AL47" s="7" t="str">
        <f>IF($AN47="","",MID('参加申込書(直接入力用)'!$F59,7,3))</f>
        <v/>
      </c>
      <c r="AM47" s="7" t="str">
        <f>IF($AN47="","",RIGHT('参加申込書(直接入力用)'!$F59,1))</f>
        <v/>
      </c>
      <c r="AN47" s="8" t="str">
        <f>IF('参加申込書(直接入力用)'!$H59=0,"",'参加申込書(直接入力用)'!$H59)</f>
        <v/>
      </c>
      <c r="AO47" s="12" t="str">
        <f>IF('参加申込書(直接入力用)'!$J59=0,"",'参加申込書(直接入力用)'!$J59)</f>
        <v/>
      </c>
      <c r="AP47" s="8" t="str">
        <f>IF('参加申込書(直接入力用)'!$I59=0,"",'参加申込書(直接入力用)'!$I59)</f>
        <v/>
      </c>
      <c r="AQ47" s="8" t="str">
        <f>IF('参加申込書(直接入力用)'!$K59="","",'参加申込書(直接入力用)'!$K59)</f>
        <v/>
      </c>
      <c r="AR47" s="8" t="str">
        <f>IF('参加申込書(直接入力用)'!$L59="","",'参加申込書(直接入力用)'!$L59)</f>
        <v/>
      </c>
      <c r="AS47" s="8" t="str">
        <f>IF('参加申込書(直接入力用)'!$M59=0,"",'参加申込書(直接入力用)'!$M59)</f>
        <v/>
      </c>
      <c r="AT47" s="8" t="str">
        <f>IF('参加申込書(直接入力用)'!$N59=0,"",'参加申込書(直接入力用)'!$N59)</f>
        <v/>
      </c>
      <c r="AU47" s="8"/>
      <c r="AV47" s="8"/>
      <c r="AW47" s="8" t="str">
        <f>IF('参加申込書(直接入力用)'!$Q59=0,"",'参加申込書(直接入力用)'!$Q59)</f>
        <v/>
      </c>
      <c r="AX47" s="8" t="str">
        <f>IF($AN47="","",IF('参加申込書(直接入力用)'!$O59=0,0,'参加申込書(直接入力用)'!$O59))</f>
        <v/>
      </c>
      <c r="AY47" s="8" t="str">
        <f>IF('参加申込書(直接入力用)'!$P59="","",IF('参加申込書(直接入力用)'!$P59="男",1,2))</f>
        <v/>
      </c>
      <c r="AZ47" s="23"/>
      <c r="BA47" s="23"/>
      <c r="BB47" s="8"/>
      <c r="BC47" s="9" t="str">
        <f t="shared" ca="1" si="2"/>
        <v/>
      </c>
    </row>
    <row r="48" spans="1:55" x14ac:dyDescent="0.15">
      <c r="A48" s="5" t="str">
        <f t="shared" ca="1" si="0"/>
        <v/>
      </c>
      <c r="B48" s="6"/>
      <c r="C48" s="8" t="str">
        <f>IF($AN48="","",'参加申込書(直接入力用)'!$G$5)</f>
        <v/>
      </c>
      <c r="D48" s="7" t="str">
        <f>IF($AN48="","",'参加申込書(直接入力用)'!$G$4)</f>
        <v/>
      </c>
      <c r="E48" s="7" t="str">
        <f>IF($AN48="","",'参加申込書(直接入力用)'!$I$9)</f>
        <v/>
      </c>
      <c r="F48" s="7" t="str">
        <f>IF($AN48="","",'参加申込書(直接入力用)'!$K$9)</f>
        <v/>
      </c>
      <c r="G48" s="7" t="str">
        <f>IF($AN48="","",IF('参加申込書(直接入力用)'!$M$5="","",'参加申込書(直接入力用)'!$M$5))</f>
        <v/>
      </c>
      <c r="H48" s="7" t="str">
        <f>IF($AN48="","",IF('参加申込書(直接入力用)'!$M$7="","",'参加申込書(直接入力用)'!$M$7))</f>
        <v/>
      </c>
      <c r="I48" s="7" t="str">
        <f>IF($AN48="","",IF('参加申込書(直接入力用)'!$M$6="","",'参加申込書(直接入力用)'!$M$6))</f>
        <v/>
      </c>
      <c r="J48" s="7" t="str">
        <f>IF($AN48="","",IF('参加申込書(直接入力用)'!$M$8="","",'参加申込書(直接入力用)'!$M$8))</f>
        <v/>
      </c>
      <c r="K48" s="7" t="str">
        <f>IF($AN48="","",IF('参加申込書(直接入力用)'!$G$8="","",'参加申込書(直接入力用)'!$G$8))</f>
        <v/>
      </c>
      <c r="L48" s="7" t="str">
        <f>IF($AN48="","",IF('参加申込書(直接入力用)'!$G$9="","",'参加申込書(直接入力用)'!$G$9))</f>
        <v/>
      </c>
      <c r="M48" s="7"/>
      <c r="N48" s="7"/>
      <c r="O48" s="7"/>
      <c r="P48" s="7"/>
      <c r="Q48" s="7"/>
      <c r="R48" s="7"/>
      <c r="S48" s="7"/>
      <c r="T48" s="7"/>
      <c r="U48" s="7"/>
      <c r="V48" s="7"/>
      <c r="W48" s="7"/>
      <c r="X48" s="7"/>
      <c r="Y48" s="7"/>
      <c r="Z48" s="7"/>
      <c r="AA48" s="7"/>
      <c r="AB48" s="7"/>
      <c r="AC48" s="7"/>
      <c r="AD48" s="7" t="str">
        <f>IF($AN48="","",IF(CONCATENATE('参加申込書(直接入力用)'!$G$10,'参加申込書(直接入力用)'!$G$11)="","",CONCATENATE('参加申込書(直接入力用)'!$G$10,'参加申込書(直接入力用)'!$G$11)))</f>
        <v/>
      </c>
      <c r="AE48" s="7"/>
      <c r="AF48" s="7"/>
      <c r="AG48" s="7"/>
      <c r="AH48" s="7"/>
      <c r="AI48" s="7"/>
      <c r="AJ48" s="7" t="str">
        <f t="shared" si="3"/>
        <v/>
      </c>
      <c r="AK48" s="7" t="str">
        <f>IF($AN48="","",LEFT('参加申込書(直接入力用)'!$F60,5))</f>
        <v/>
      </c>
      <c r="AL48" s="7" t="str">
        <f>IF($AN48="","",MID('参加申込書(直接入力用)'!$F60,7,3))</f>
        <v/>
      </c>
      <c r="AM48" s="7" t="str">
        <f>IF($AN48="","",RIGHT('参加申込書(直接入力用)'!$F60,1))</f>
        <v/>
      </c>
      <c r="AN48" s="8" t="str">
        <f>IF('参加申込書(直接入力用)'!$H60=0,"",'参加申込書(直接入力用)'!$H60)</f>
        <v/>
      </c>
      <c r="AO48" s="12" t="str">
        <f>IF('参加申込書(直接入力用)'!$J60=0,"",'参加申込書(直接入力用)'!$J60)</f>
        <v/>
      </c>
      <c r="AP48" s="8" t="str">
        <f>IF('参加申込書(直接入力用)'!$I60=0,"",'参加申込書(直接入力用)'!$I60)</f>
        <v/>
      </c>
      <c r="AQ48" s="8" t="str">
        <f>IF('参加申込書(直接入力用)'!$K60="","",'参加申込書(直接入力用)'!$K60)</f>
        <v/>
      </c>
      <c r="AR48" s="8" t="str">
        <f>IF('参加申込書(直接入力用)'!$L60="","",'参加申込書(直接入力用)'!$L60)</f>
        <v/>
      </c>
      <c r="AS48" s="8" t="str">
        <f>IF('参加申込書(直接入力用)'!$M60=0,"",'参加申込書(直接入力用)'!$M60)</f>
        <v/>
      </c>
      <c r="AT48" s="8" t="str">
        <f>IF('参加申込書(直接入力用)'!$N60=0,"",'参加申込書(直接入力用)'!$N60)</f>
        <v/>
      </c>
      <c r="AU48" s="8"/>
      <c r="AV48" s="8"/>
      <c r="AW48" s="8" t="str">
        <f>IF('参加申込書(直接入力用)'!$Q60=0,"",'参加申込書(直接入力用)'!$Q60)</f>
        <v/>
      </c>
      <c r="AX48" s="8" t="str">
        <f>IF($AN48="","",IF('参加申込書(直接入力用)'!$O60=0,0,'参加申込書(直接入力用)'!$O60))</f>
        <v/>
      </c>
      <c r="AY48" s="8" t="str">
        <f>IF('参加申込書(直接入力用)'!$P60="","",IF('参加申込書(直接入力用)'!$P60="男",1,2))</f>
        <v/>
      </c>
      <c r="AZ48" s="23"/>
      <c r="BA48" s="23"/>
      <c r="BB48" s="8"/>
      <c r="BC48" s="9" t="str">
        <f t="shared" ca="1" si="2"/>
        <v/>
      </c>
    </row>
    <row r="49" spans="1:55" x14ac:dyDescent="0.15">
      <c r="A49" s="5" t="str">
        <f t="shared" ca="1" si="0"/>
        <v/>
      </c>
      <c r="B49" s="6"/>
      <c r="C49" s="8" t="str">
        <f>IF($AN49="","",'参加申込書(直接入力用)'!$G$5)</f>
        <v/>
      </c>
      <c r="D49" s="7" t="str">
        <f>IF($AN49="","",'参加申込書(直接入力用)'!$G$4)</f>
        <v/>
      </c>
      <c r="E49" s="7" t="str">
        <f>IF($AN49="","",'参加申込書(直接入力用)'!$I$9)</f>
        <v/>
      </c>
      <c r="F49" s="7" t="str">
        <f>IF($AN49="","",'参加申込書(直接入力用)'!$K$9)</f>
        <v/>
      </c>
      <c r="G49" s="7" t="str">
        <f>IF($AN49="","",IF('参加申込書(直接入力用)'!$M$5="","",'参加申込書(直接入力用)'!$M$5))</f>
        <v/>
      </c>
      <c r="H49" s="7" t="str">
        <f>IF($AN49="","",IF('参加申込書(直接入力用)'!$M$7="","",'参加申込書(直接入力用)'!$M$7))</f>
        <v/>
      </c>
      <c r="I49" s="7" t="str">
        <f>IF($AN49="","",IF('参加申込書(直接入力用)'!$M$6="","",'参加申込書(直接入力用)'!$M$6))</f>
        <v/>
      </c>
      <c r="J49" s="7" t="str">
        <f>IF($AN49="","",IF('参加申込書(直接入力用)'!$M$8="","",'参加申込書(直接入力用)'!$M$8))</f>
        <v/>
      </c>
      <c r="K49" s="7" t="str">
        <f>IF($AN49="","",IF('参加申込書(直接入力用)'!$G$8="","",'参加申込書(直接入力用)'!$G$8))</f>
        <v/>
      </c>
      <c r="L49" s="7" t="str">
        <f>IF($AN49="","",IF('参加申込書(直接入力用)'!$G$9="","",'参加申込書(直接入力用)'!$G$9))</f>
        <v/>
      </c>
      <c r="M49" s="7"/>
      <c r="N49" s="7"/>
      <c r="O49" s="7"/>
      <c r="P49" s="7"/>
      <c r="Q49" s="7"/>
      <c r="R49" s="7"/>
      <c r="S49" s="7"/>
      <c r="T49" s="7"/>
      <c r="U49" s="7"/>
      <c r="V49" s="7"/>
      <c r="W49" s="7"/>
      <c r="X49" s="7"/>
      <c r="Y49" s="7"/>
      <c r="Z49" s="7"/>
      <c r="AA49" s="7"/>
      <c r="AB49" s="7"/>
      <c r="AC49" s="7"/>
      <c r="AD49" s="7" t="str">
        <f>IF($AN49="","",IF(CONCATENATE('参加申込書(直接入力用)'!$G$10,'参加申込書(直接入力用)'!$G$11)="","",CONCATENATE('参加申込書(直接入力用)'!$G$10,'参加申込書(直接入力用)'!$G$11)))</f>
        <v/>
      </c>
      <c r="AE49" s="7"/>
      <c r="AF49" s="7"/>
      <c r="AG49" s="7"/>
      <c r="AH49" s="7"/>
      <c r="AI49" s="7"/>
      <c r="AJ49" s="7" t="str">
        <f t="shared" si="3"/>
        <v/>
      </c>
      <c r="AK49" s="7" t="str">
        <f>IF($AN49="","",LEFT('参加申込書(直接入力用)'!$F61,5))</f>
        <v/>
      </c>
      <c r="AL49" s="7" t="str">
        <f>IF($AN49="","",MID('参加申込書(直接入力用)'!$F61,7,3))</f>
        <v/>
      </c>
      <c r="AM49" s="7" t="str">
        <f>IF($AN49="","",RIGHT('参加申込書(直接入力用)'!$F61,1))</f>
        <v/>
      </c>
      <c r="AN49" s="8" t="str">
        <f>IF('参加申込書(直接入力用)'!$H61=0,"",'参加申込書(直接入力用)'!$H61)</f>
        <v/>
      </c>
      <c r="AO49" s="12" t="str">
        <f>IF('参加申込書(直接入力用)'!$J61=0,"",'参加申込書(直接入力用)'!$J61)</f>
        <v/>
      </c>
      <c r="AP49" s="8" t="str">
        <f>IF('参加申込書(直接入力用)'!$I61=0,"",'参加申込書(直接入力用)'!$I61)</f>
        <v/>
      </c>
      <c r="AQ49" s="8" t="str">
        <f>IF('参加申込書(直接入力用)'!$K61="","",'参加申込書(直接入力用)'!$K61)</f>
        <v/>
      </c>
      <c r="AR49" s="8" t="str">
        <f>IF('参加申込書(直接入力用)'!$L61="","",'参加申込書(直接入力用)'!$L61)</f>
        <v/>
      </c>
      <c r="AS49" s="8" t="str">
        <f>IF('参加申込書(直接入力用)'!$M61=0,"",'参加申込書(直接入力用)'!$M61)</f>
        <v/>
      </c>
      <c r="AT49" s="8" t="str">
        <f>IF('参加申込書(直接入力用)'!$N61=0,"",'参加申込書(直接入力用)'!$N61)</f>
        <v/>
      </c>
      <c r="AU49" s="8"/>
      <c r="AV49" s="8"/>
      <c r="AW49" s="8" t="str">
        <f>IF('参加申込書(直接入力用)'!$Q61=0,"",'参加申込書(直接入力用)'!$Q61)</f>
        <v/>
      </c>
      <c r="AX49" s="8" t="str">
        <f>IF($AN49="","",IF('参加申込書(直接入力用)'!$O61=0,0,'参加申込書(直接入力用)'!$O61))</f>
        <v/>
      </c>
      <c r="AY49" s="8" t="str">
        <f>IF('参加申込書(直接入力用)'!$P61="","",IF('参加申込書(直接入力用)'!$P61="男",1,2))</f>
        <v/>
      </c>
      <c r="AZ49" s="23"/>
      <c r="BA49" s="23"/>
      <c r="BB49" s="8"/>
      <c r="BC49" s="9" t="str">
        <f t="shared" ca="1" si="2"/>
        <v/>
      </c>
    </row>
    <row r="50" spans="1:55" x14ac:dyDescent="0.15">
      <c r="A50" s="5" t="str">
        <f t="shared" ca="1" si="0"/>
        <v/>
      </c>
      <c r="B50" s="6"/>
      <c r="C50" s="8" t="str">
        <f>IF($AN50="","",'参加申込書(直接入力用)'!$G$5)</f>
        <v/>
      </c>
      <c r="D50" s="7" t="str">
        <f>IF($AN50="","",'参加申込書(直接入力用)'!$G$4)</f>
        <v/>
      </c>
      <c r="E50" s="7" t="str">
        <f>IF($AN50="","",'参加申込書(直接入力用)'!$I$9)</f>
        <v/>
      </c>
      <c r="F50" s="7" t="str">
        <f>IF($AN50="","",'参加申込書(直接入力用)'!$K$9)</f>
        <v/>
      </c>
      <c r="G50" s="7" t="str">
        <f>IF($AN50="","",IF('参加申込書(直接入力用)'!$M$5="","",'参加申込書(直接入力用)'!$M$5))</f>
        <v/>
      </c>
      <c r="H50" s="7" t="str">
        <f>IF($AN50="","",IF('参加申込書(直接入力用)'!$M$7="","",'参加申込書(直接入力用)'!$M$7))</f>
        <v/>
      </c>
      <c r="I50" s="7" t="str">
        <f>IF($AN50="","",IF('参加申込書(直接入力用)'!$M$6="","",'参加申込書(直接入力用)'!$M$6))</f>
        <v/>
      </c>
      <c r="J50" s="7" t="str">
        <f>IF($AN50="","",IF('参加申込書(直接入力用)'!$M$8="","",'参加申込書(直接入力用)'!$M$8))</f>
        <v/>
      </c>
      <c r="K50" s="7" t="str">
        <f>IF($AN50="","",IF('参加申込書(直接入力用)'!$G$8="","",'参加申込書(直接入力用)'!$G$8))</f>
        <v/>
      </c>
      <c r="L50" s="7" t="str">
        <f>IF($AN50="","",IF('参加申込書(直接入力用)'!$G$9="","",'参加申込書(直接入力用)'!$G$9))</f>
        <v/>
      </c>
      <c r="M50" s="7"/>
      <c r="N50" s="7"/>
      <c r="O50" s="7"/>
      <c r="P50" s="7"/>
      <c r="Q50" s="7"/>
      <c r="R50" s="7"/>
      <c r="S50" s="7"/>
      <c r="T50" s="7"/>
      <c r="U50" s="7"/>
      <c r="V50" s="7"/>
      <c r="W50" s="7"/>
      <c r="X50" s="7"/>
      <c r="Y50" s="7"/>
      <c r="Z50" s="7"/>
      <c r="AA50" s="7"/>
      <c r="AB50" s="7"/>
      <c r="AC50" s="7"/>
      <c r="AD50" s="7" t="str">
        <f>IF($AN50="","",IF(CONCATENATE('参加申込書(直接入力用)'!$G$10,'参加申込書(直接入力用)'!$G$11)="","",CONCATENATE('参加申込書(直接入力用)'!$G$10,'参加申込書(直接入力用)'!$G$11)))</f>
        <v/>
      </c>
      <c r="AE50" s="7"/>
      <c r="AF50" s="7"/>
      <c r="AG50" s="7"/>
      <c r="AH50" s="7"/>
      <c r="AI50" s="7"/>
      <c r="AJ50" s="7" t="str">
        <f t="shared" si="3"/>
        <v/>
      </c>
      <c r="AK50" s="7" t="str">
        <f>IF($AN50="","",LEFT('参加申込書(直接入力用)'!$F62,5))</f>
        <v/>
      </c>
      <c r="AL50" s="7" t="str">
        <f>IF($AN50="","",MID('参加申込書(直接入力用)'!$F62,7,3))</f>
        <v/>
      </c>
      <c r="AM50" s="7" t="str">
        <f>IF($AN50="","",RIGHT('参加申込書(直接入力用)'!$F62,1))</f>
        <v/>
      </c>
      <c r="AN50" s="8" t="str">
        <f>IF('参加申込書(直接入力用)'!$H62=0,"",'参加申込書(直接入力用)'!$H62)</f>
        <v/>
      </c>
      <c r="AO50" s="12" t="str">
        <f>IF('参加申込書(直接入力用)'!$J62=0,"",'参加申込書(直接入力用)'!$J62)</f>
        <v/>
      </c>
      <c r="AP50" s="8" t="str">
        <f>IF('参加申込書(直接入力用)'!$I62=0,"",'参加申込書(直接入力用)'!$I62)</f>
        <v/>
      </c>
      <c r="AQ50" s="8" t="str">
        <f>IF('参加申込書(直接入力用)'!$K62="","",'参加申込書(直接入力用)'!$K62)</f>
        <v/>
      </c>
      <c r="AR50" s="8" t="str">
        <f>IF('参加申込書(直接入力用)'!$L62="","",'参加申込書(直接入力用)'!$L62)</f>
        <v/>
      </c>
      <c r="AS50" s="8" t="str">
        <f>IF('参加申込書(直接入力用)'!$M62=0,"",'参加申込書(直接入力用)'!$M62)</f>
        <v/>
      </c>
      <c r="AT50" s="8" t="str">
        <f>IF('参加申込書(直接入力用)'!$N62=0,"",'参加申込書(直接入力用)'!$N62)</f>
        <v/>
      </c>
      <c r="AU50" s="8"/>
      <c r="AV50" s="8"/>
      <c r="AW50" s="8" t="str">
        <f>IF('参加申込書(直接入力用)'!$Q62=0,"",'参加申込書(直接入力用)'!$Q62)</f>
        <v/>
      </c>
      <c r="AX50" s="8" t="str">
        <f>IF($AN50="","",IF('参加申込書(直接入力用)'!$O62=0,0,'参加申込書(直接入力用)'!$O62))</f>
        <v/>
      </c>
      <c r="AY50" s="8" t="str">
        <f>IF('参加申込書(直接入力用)'!$P62="","",IF('参加申込書(直接入力用)'!$P62="男",1,2))</f>
        <v/>
      </c>
      <c r="AZ50" s="23"/>
      <c r="BA50" s="23"/>
      <c r="BB50" s="8"/>
      <c r="BC50" s="9" t="str">
        <f t="shared" ca="1" si="2"/>
        <v/>
      </c>
    </row>
    <row r="51" spans="1:55" x14ac:dyDescent="0.15">
      <c r="A51" s="5" t="str">
        <f t="shared" ca="1" si="0"/>
        <v/>
      </c>
      <c r="B51" s="6"/>
      <c r="C51" s="8" t="str">
        <f>IF($AN51="","",'参加申込書(直接入力用)'!$G$5)</f>
        <v/>
      </c>
      <c r="D51" s="7" t="str">
        <f>IF($AN51="","",'参加申込書(直接入力用)'!$G$4)</f>
        <v/>
      </c>
      <c r="E51" s="7" t="str">
        <f>IF($AN51="","",'参加申込書(直接入力用)'!$I$9)</f>
        <v/>
      </c>
      <c r="F51" s="7" t="str">
        <f>IF($AN51="","",'参加申込書(直接入力用)'!$K$9)</f>
        <v/>
      </c>
      <c r="G51" s="7" t="str">
        <f>IF($AN51="","",IF('参加申込書(直接入力用)'!$M$5="","",'参加申込書(直接入力用)'!$M$5))</f>
        <v/>
      </c>
      <c r="H51" s="7" t="str">
        <f>IF($AN51="","",IF('参加申込書(直接入力用)'!$M$7="","",'参加申込書(直接入力用)'!$M$7))</f>
        <v/>
      </c>
      <c r="I51" s="7" t="str">
        <f>IF($AN51="","",IF('参加申込書(直接入力用)'!$M$6="","",'参加申込書(直接入力用)'!$M$6))</f>
        <v/>
      </c>
      <c r="J51" s="7" t="str">
        <f>IF($AN51="","",IF('参加申込書(直接入力用)'!$M$8="","",'参加申込書(直接入力用)'!$M$8))</f>
        <v/>
      </c>
      <c r="K51" s="7" t="str">
        <f>IF($AN51="","",IF('参加申込書(直接入力用)'!$G$8="","",'参加申込書(直接入力用)'!$G$8))</f>
        <v/>
      </c>
      <c r="L51" s="7" t="str">
        <f>IF($AN51="","",IF('参加申込書(直接入力用)'!$G$9="","",'参加申込書(直接入力用)'!$G$9))</f>
        <v/>
      </c>
      <c r="M51" s="7"/>
      <c r="N51" s="7"/>
      <c r="O51" s="7"/>
      <c r="P51" s="7"/>
      <c r="Q51" s="7"/>
      <c r="R51" s="7"/>
      <c r="S51" s="7"/>
      <c r="T51" s="7"/>
      <c r="U51" s="7"/>
      <c r="V51" s="7"/>
      <c r="W51" s="7"/>
      <c r="X51" s="7"/>
      <c r="Y51" s="7"/>
      <c r="Z51" s="7"/>
      <c r="AA51" s="7"/>
      <c r="AB51" s="7"/>
      <c r="AC51" s="7"/>
      <c r="AD51" s="7" t="str">
        <f>IF($AN51="","",IF(CONCATENATE('参加申込書(直接入力用)'!$G$10,'参加申込書(直接入力用)'!$G$11)="","",CONCATENATE('参加申込書(直接入力用)'!$G$10,'参加申込書(直接入力用)'!$G$11)))</f>
        <v/>
      </c>
      <c r="AE51" s="7"/>
      <c r="AF51" s="7"/>
      <c r="AG51" s="7"/>
      <c r="AH51" s="7"/>
      <c r="AI51" s="7"/>
      <c r="AJ51" s="7" t="str">
        <f t="shared" si="3"/>
        <v/>
      </c>
      <c r="AK51" s="7" t="str">
        <f>IF($AN51="","",LEFT('参加申込書(直接入力用)'!$F63,5))</f>
        <v/>
      </c>
      <c r="AL51" s="7" t="str">
        <f>IF($AN51="","",MID('参加申込書(直接入力用)'!$F63,7,3))</f>
        <v/>
      </c>
      <c r="AM51" s="7" t="str">
        <f>IF($AN51="","",RIGHT('参加申込書(直接入力用)'!$F63,1))</f>
        <v/>
      </c>
      <c r="AN51" s="8" t="str">
        <f>IF('参加申込書(直接入力用)'!$H63=0,"",'参加申込書(直接入力用)'!$H63)</f>
        <v/>
      </c>
      <c r="AO51" s="12" t="str">
        <f>IF('参加申込書(直接入力用)'!$J63=0,"",'参加申込書(直接入力用)'!$J63)</f>
        <v/>
      </c>
      <c r="AP51" s="8" t="str">
        <f>IF('参加申込書(直接入力用)'!$I63=0,"",'参加申込書(直接入力用)'!$I63)</f>
        <v/>
      </c>
      <c r="AQ51" s="8" t="str">
        <f>IF('参加申込書(直接入力用)'!$K63="","",'参加申込書(直接入力用)'!$K63)</f>
        <v/>
      </c>
      <c r="AR51" s="8" t="str">
        <f>IF('参加申込書(直接入力用)'!$L63="","",'参加申込書(直接入力用)'!$L63)</f>
        <v/>
      </c>
      <c r="AS51" s="8" t="str">
        <f>IF('参加申込書(直接入力用)'!$M63=0,"",'参加申込書(直接入力用)'!$M63)</f>
        <v/>
      </c>
      <c r="AT51" s="8" t="str">
        <f>IF('参加申込書(直接入力用)'!$N63=0,"",'参加申込書(直接入力用)'!$N63)</f>
        <v/>
      </c>
      <c r="AU51" s="8"/>
      <c r="AV51" s="8"/>
      <c r="AW51" s="8" t="str">
        <f>IF('参加申込書(直接入力用)'!$Q63=0,"",'参加申込書(直接入力用)'!$Q63)</f>
        <v/>
      </c>
      <c r="AX51" s="8" t="str">
        <f>IF($AN51="","",IF('参加申込書(直接入力用)'!$O63=0,0,'参加申込書(直接入力用)'!$O63))</f>
        <v/>
      </c>
      <c r="AY51" s="8" t="str">
        <f>IF('参加申込書(直接入力用)'!$P63="","",IF('参加申込書(直接入力用)'!$P63="男",1,2))</f>
        <v/>
      </c>
      <c r="AZ51" s="23"/>
      <c r="BA51" s="23"/>
      <c r="BB51" s="8"/>
      <c r="BC51" s="9" t="str">
        <f t="shared" ca="1" si="2"/>
        <v/>
      </c>
    </row>
    <row r="52" spans="1:55" x14ac:dyDescent="0.15">
      <c r="A52" s="5" t="str">
        <f t="shared" ca="1" si="0"/>
        <v/>
      </c>
      <c r="B52" s="6"/>
      <c r="C52" s="8" t="str">
        <f>IF($AN52="","",'参加申込書(直接入力用)'!$G$5)</f>
        <v/>
      </c>
      <c r="D52" s="7" t="str">
        <f>IF($AN52="","",'参加申込書(直接入力用)'!$G$4)</f>
        <v/>
      </c>
      <c r="E52" s="7" t="str">
        <f>IF($AN52="","",'参加申込書(直接入力用)'!$I$9)</f>
        <v/>
      </c>
      <c r="F52" s="7" t="str">
        <f>IF($AN52="","",'参加申込書(直接入力用)'!$K$9)</f>
        <v/>
      </c>
      <c r="G52" s="7" t="str">
        <f>IF($AN52="","",IF('参加申込書(直接入力用)'!$M$5="","",'参加申込書(直接入力用)'!$M$5))</f>
        <v/>
      </c>
      <c r="H52" s="7" t="str">
        <f>IF($AN52="","",IF('参加申込書(直接入力用)'!$M$7="","",'参加申込書(直接入力用)'!$M$7))</f>
        <v/>
      </c>
      <c r="I52" s="7" t="str">
        <f>IF($AN52="","",IF('参加申込書(直接入力用)'!$M$6="","",'参加申込書(直接入力用)'!$M$6))</f>
        <v/>
      </c>
      <c r="J52" s="7" t="str">
        <f>IF($AN52="","",IF('参加申込書(直接入力用)'!$M$8="","",'参加申込書(直接入力用)'!$M$8))</f>
        <v/>
      </c>
      <c r="K52" s="7" t="str">
        <f>IF($AN52="","",IF('参加申込書(直接入力用)'!$G$8="","",'参加申込書(直接入力用)'!$G$8))</f>
        <v/>
      </c>
      <c r="L52" s="7" t="str">
        <f>IF($AN52="","",IF('参加申込書(直接入力用)'!$G$9="","",'参加申込書(直接入力用)'!$G$9))</f>
        <v/>
      </c>
      <c r="M52" s="7"/>
      <c r="N52" s="7"/>
      <c r="O52" s="7"/>
      <c r="P52" s="7"/>
      <c r="Q52" s="7"/>
      <c r="R52" s="7"/>
      <c r="S52" s="7"/>
      <c r="T52" s="7"/>
      <c r="U52" s="7"/>
      <c r="V52" s="7"/>
      <c r="W52" s="7"/>
      <c r="X52" s="7"/>
      <c r="Y52" s="7"/>
      <c r="Z52" s="7"/>
      <c r="AA52" s="7"/>
      <c r="AB52" s="7"/>
      <c r="AC52" s="7"/>
      <c r="AD52" s="7" t="str">
        <f>IF($AN52="","",IF(CONCATENATE('参加申込書(直接入力用)'!$G$10,'参加申込書(直接入力用)'!$G$11)="","",CONCATENATE('参加申込書(直接入力用)'!$G$10,'参加申込書(直接入力用)'!$G$11)))</f>
        <v/>
      </c>
      <c r="AE52" s="7"/>
      <c r="AF52" s="7"/>
      <c r="AG52" s="7"/>
      <c r="AH52" s="7"/>
      <c r="AI52" s="7"/>
      <c r="AJ52" s="7" t="str">
        <f t="shared" si="3"/>
        <v/>
      </c>
      <c r="AK52" s="7" t="str">
        <f>IF($AN52="","",LEFT('参加申込書(直接入力用)'!$F64,5))</f>
        <v/>
      </c>
      <c r="AL52" s="7" t="str">
        <f>IF($AN52="","",MID('参加申込書(直接入力用)'!$F64,7,3))</f>
        <v/>
      </c>
      <c r="AM52" s="7" t="str">
        <f>IF($AN52="","",RIGHT('参加申込書(直接入力用)'!$F64,1))</f>
        <v/>
      </c>
      <c r="AN52" s="8" t="str">
        <f>IF('参加申込書(直接入力用)'!$H64=0,"",'参加申込書(直接入力用)'!$H64)</f>
        <v/>
      </c>
      <c r="AO52" s="12" t="str">
        <f>IF('参加申込書(直接入力用)'!$J64=0,"",'参加申込書(直接入力用)'!$J64)</f>
        <v/>
      </c>
      <c r="AP52" s="8" t="str">
        <f>IF('参加申込書(直接入力用)'!$I64=0,"",'参加申込書(直接入力用)'!$I64)</f>
        <v/>
      </c>
      <c r="AQ52" s="8" t="str">
        <f>IF('参加申込書(直接入力用)'!$K64="","",'参加申込書(直接入力用)'!$K64)</f>
        <v/>
      </c>
      <c r="AR52" s="8" t="str">
        <f>IF('参加申込書(直接入力用)'!$L64="","",'参加申込書(直接入力用)'!$L64)</f>
        <v/>
      </c>
      <c r="AS52" s="8" t="str">
        <f>IF('参加申込書(直接入力用)'!$M64=0,"",'参加申込書(直接入力用)'!$M64)</f>
        <v/>
      </c>
      <c r="AT52" s="8" t="str">
        <f>IF('参加申込書(直接入力用)'!$N64=0,"",'参加申込書(直接入力用)'!$N64)</f>
        <v/>
      </c>
      <c r="AU52" s="8"/>
      <c r="AV52" s="8"/>
      <c r="AW52" s="8" t="str">
        <f>IF('参加申込書(直接入力用)'!$Q64=0,"",'参加申込書(直接入力用)'!$Q64)</f>
        <v/>
      </c>
      <c r="AX52" s="8" t="str">
        <f>IF($AN52="","",IF('参加申込書(直接入力用)'!$O64=0,0,'参加申込書(直接入力用)'!$O64))</f>
        <v/>
      </c>
      <c r="AY52" s="8" t="str">
        <f>IF('参加申込書(直接入力用)'!$P64="","",IF('参加申込書(直接入力用)'!$P64="男",1,2))</f>
        <v/>
      </c>
      <c r="AZ52" s="23"/>
      <c r="BA52" s="23"/>
      <c r="BB52" s="8"/>
      <c r="BC52" s="9" t="str">
        <f t="shared" ca="1" si="2"/>
        <v/>
      </c>
    </row>
    <row r="53" spans="1:55" x14ac:dyDescent="0.15">
      <c r="A53" s="5" t="str">
        <f t="shared" ca="1" si="0"/>
        <v/>
      </c>
      <c r="B53" s="6"/>
      <c r="C53" s="8" t="str">
        <f>IF($AN53="","",'参加申込書(直接入力用)'!$G$5)</f>
        <v/>
      </c>
      <c r="D53" s="7" t="str">
        <f>IF($AN53="","",'参加申込書(直接入力用)'!$G$4)</f>
        <v/>
      </c>
      <c r="E53" s="7" t="str">
        <f>IF($AN53="","",'参加申込書(直接入力用)'!$I$9)</f>
        <v/>
      </c>
      <c r="F53" s="7" t="str">
        <f>IF($AN53="","",'参加申込書(直接入力用)'!$K$9)</f>
        <v/>
      </c>
      <c r="G53" s="7" t="str">
        <f>IF($AN53="","",IF('参加申込書(直接入力用)'!$M$5="","",'参加申込書(直接入力用)'!$M$5))</f>
        <v/>
      </c>
      <c r="H53" s="7" t="str">
        <f>IF($AN53="","",IF('参加申込書(直接入力用)'!$M$7="","",'参加申込書(直接入力用)'!$M$7))</f>
        <v/>
      </c>
      <c r="I53" s="7" t="str">
        <f>IF($AN53="","",IF('参加申込書(直接入力用)'!$M$6="","",'参加申込書(直接入力用)'!$M$6))</f>
        <v/>
      </c>
      <c r="J53" s="7" t="str">
        <f>IF($AN53="","",IF('参加申込書(直接入力用)'!$M$8="","",'参加申込書(直接入力用)'!$M$8))</f>
        <v/>
      </c>
      <c r="K53" s="7" t="str">
        <f>IF($AN53="","",IF('参加申込書(直接入力用)'!$G$8="","",'参加申込書(直接入力用)'!$G$8))</f>
        <v/>
      </c>
      <c r="L53" s="7" t="str">
        <f>IF($AN53="","",IF('参加申込書(直接入力用)'!$G$9="","",'参加申込書(直接入力用)'!$G$9))</f>
        <v/>
      </c>
      <c r="M53" s="7"/>
      <c r="N53" s="7"/>
      <c r="O53" s="7"/>
      <c r="P53" s="7"/>
      <c r="Q53" s="7"/>
      <c r="R53" s="7"/>
      <c r="S53" s="7"/>
      <c r="T53" s="7"/>
      <c r="U53" s="7"/>
      <c r="V53" s="7"/>
      <c r="W53" s="7"/>
      <c r="X53" s="7"/>
      <c r="Y53" s="7"/>
      <c r="Z53" s="7"/>
      <c r="AA53" s="7"/>
      <c r="AB53" s="7"/>
      <c r="AC53" s="7"/>
      <c r="AD53" s="7" t="str">
        <f>IF($AN53="","",IF(CONCATENATE('参加申込書(直接入力用)'!$G$10,'参加申込書(直接入力用)'!$G$11)="","",CONCATENATE('参加申込書(直接入力用)'!$G$10,'参加申込書(直接入力用)'!$G$11)))</f>
        <v/>
      </c>
      <c r="AE53" s="7"/>
      <c r="AF53" s="7"/>
      <c r="AG53" s="7"/>
      <c r="AH53" s="7"/>
      <c r="AI53" s="7"/>
      <c r="AJ53" s="7" t="str">
        <f t="shared" si="3"/>
        <v/>
      </c>
      <c r="AK53" s="7" t="str">
        <f>IF($AN53="","",LEFT('参加申込書(直接入力用)'!$F65,5))</f>
        <v/>
      </c>
      <c r="AL53" s="7" t="str">
        <f>IF($AN53="","",MID('参加申込書(直接入力用)'!$F65,7,3))</f>
        <v/>
      </c>
      <c r="AM53" s="7" t="str">
        <f>IF($AN53="","",RIGHT('参加申込書(直接入力用)'!$F65,1))</f>
        <v/>
      </c>
      <c r="AN53" s="8" t="str">
        <f>IF('参加申込書(直接入力用)'!$H65=0,"",'参加申込書(直接入力用)'!$H65)</f>
        <v/>
      </c>
      <c r="AO53" s="12" t="str">
        <f>IF('参加申込書(直接入力用)'!$J65=0,"",'参加申込書(直接入力用)'!$J65)</f>
        <v/>
      </c>
      <c r="AP53" s="8" t="str">
        <f>IF('参加申込書(直接入力用)'!$I65=0,"",'参加申込書(直接入力用)'!$I65)</f>
        <v/>
      </c>
      <c r="AQ53" s="8" t="str">
        <f>IF('参加申込書(直接入力用)'!$K65="","",'参加申込書(直接入力用)'!$K65)</f>
        <v/>
      </c>
      <c r="AR53" s="8" t="str">
        <f>IF('参加申込書(直接入力用)'!$L65="","",'参加申込書(直接入力用)'!$L65)</f>
        <v/>
      </c>
      <c r="AS53" s="8" t="str">
        <f>IF('参加申込書(直接入力用)'!$M65=0,"",'参加申込書(直接入力用)'!$M65)</f>
        <v/>
      </c>
      <c r="AT53" s="8" t="str">
        <f>IF('参加申込書(直接入力用)'!$N65=0,"",'参加申込書(直接入力用)'!$N65)</f>
        <v/>
      </c>
      <c r="AU53" s="8"/>
      <c r="AV53" s="8"/>
      <c r="AW53" s="8" t="str">
        <f>IF('参加申込書(直接入力用)'!$Q65=0,"",'参加申込書(直接入力用)'!$Q65)</f>
        <v/>
      </c>
      <c r="AX53" s="8" t="str">
        <f>IF($AN53="","",IF('参加申込書(直接入力用)'!$O65=0,0,'参加申込書(直接入力用)'!$O65))</f>
        <v/>
      </c>
      <c r="AY53" s="8" t="str">
        <f>IF('参加申込書(直接入力用)'!$P65="","",IF('参加申込書(直接入力用)'!$P65="男",1,2))</f>
        <v/>
      </c>
      <c r="AZ53" s="23"/>
      <c r="BA53" s="23"/>
      <c r="BB53" s="8"/>
      <c r="BC53" s="9" t="str">
        <f t="shared" ca="1" si="2"/>
        <v/>
      </c>
    </row>
    <row r="54" spans="1:55" x14ac:dyDescent="0.15">
      <c r="A54" s="5" t="str">
        <f t="shared" ca="1" si="0"/>
        <v/>
      </c>
      <c r="B54" s="6"/>
      <c r="C54" s="8" t="str">
        <f>IF($AN54="","",'参加申込書(直接入力用)'!$G$5)</f>
        <v/>
      </c>
      <c r="D54" s="7" t="str">
        <f>IF($AN54="","",'参加申込書(直接入力用)'!$G$4)</f>
        <v/>
      </c>
      <c r="E54" s="7" t="str">
        <f>IF($AN54="","",'参加申込書(直接入力用)'!$I$9)</f>
        <v/>
      </c>
      <c r="F54" s="7" t="str">
        <f>IF($AN54="","",'参加申込書(直接入力用)'!$K$9)</f>
        <v/>
      </c>
      <c r="G54" s="7" t="str">
        <f>IF($AN54="","",IF('参加申込書(直接入力用)'!$M$5="","",'参加申込書(直接入力用)'!$M$5))</f>
        <v/>
      </c>
      <c r="H54" s="7" t="str">
        <f>IF($AN54="","",IF('参加申込書(直接入力用)'!$M$7="","",'参加申込書(直接入力用)'!$M$7))</f>
        <v/>
      </c>
      <c r="I54" s="7" t="str">
        <f>IF($AN54="","",IF('参加申込書(直接入力用)'!$M$6="","",'参加申込書(直接入力用)'!$M$6))</f>
        <v/>
      </c>
      <c r="J54" s="7" t="str">
        <f>IF($AN54="","",IF('参加申込書(直接入力用)'!$M$8="","",'参加申込書(直接入力用)'!$M$8))</f>
        <v/>
      </c>
      <c r="K54" s="7" t="str">
        <f>IF($AN54="","",IF('参加申込書(直接入力用)'!$G$8="","",'参加申込書(直接入力用)'!$G$8))</f>
        <v/>
      </c>
      <c r="L54" s="7" t="str">
        <f>IF($AN54="","",IF('参加申込書(直接入力用)'!$G$9="","",'参加申込書(直接入力用)'!$G$9))</f>
        <v/>
      </c>
      <c r="M54" s="7"/>
      <c r="N54" s="7"/>
      <c r="O54" s="7"/>
      <c r="P54" s="7"/>
      <c r="Q54" s="7"/>
      <c r="R54" s="7"/>
      <c r="S54" s="7"/>
      <c r="T54" s="7"/>
      <c r="U54" s="7"/>
      <c r="V54" s="7"/>
      <c r="W54" s="7"/>
      <c r="X54" s="7"/>
      <c r="Y54" s="7"/>
      <c r="Z54" s="7"/>
      <c r="AA54" s="7"/>
      <c r="AB54" s="7"/>
      <c r="AC54" s="7"/>
      <c r="AD54" s="7" t="str">
        <f>IF($AN54="","",IF(CONCATENATE('参加申込書(直接入力用)'!$G$10,'参加申込書(直接入力用)'!$G$11)="","",CONCATENATE('参加申込書(直接入力用)'!$G$10,'参加申込書(直接入力用)'!$G$11)))</f>
        <v/>
      </c>
      <c r="AE54" s="7"/>
      <c r="AF54" s="7"/>
      <c r="AG54" s="7"/>
      <c r="AH54" s="7"/>
      <c r="AI54" s="7"/>
      <c r="AJ54" s="7" t="str">
        <f t="shared" si="3"/>
        <v/>
      </c>
      <c r="AK54" s="7" t="str">
        <f>IF($AN54="","",LEFT('参加申込書(直接入力用)'!$F66,5))</f>
        <v/>
      </c>
      <c r="AL54" s="7" t="str">
        <f>IF($AN54="","",MID('参加申込書(直接入力用)'!$F66,7,3))</f>
        <v/>
      </c>
      <c r="AM54" s="7" t="str">
        <f>IF($AN54="","",RIGHT('参加申込書(直接入力用)'!$F66,1))</f>
        <v/>
      </c>
      <c r="AN54" s="8" t="str">
        <f>IF('参加申込書(直接入力用)'!$H66=0,"",'参加申込書(直接入力用)'!$H66)</f>
        <v/>
      </c>
      <c r="AO54" s="12" t="str">
        <f>IF('参加申込書(直接入力用)'!$J66=0,"",'参加申込書(直接入力用)'!$J66)</f>
        <v/>
      </c>
      <c r="AP54" s="8" t="str">
        <f>IF('参加申込書(直接入力用)'!$I66=0,"",'参加申込書(直接入力用)'!$I66)</f>
        <v/>
      </c>
      <c r="AQ54" s="8" t="str">
        <f>IF('参加申込書(直接入力用)'!$K66="","",'参加申込書(直接入力用)'!$K66)</f>
        <v/>
      </c>
      <c r="AR54" s="8" t="str">
        <f>IF('参加申込書(直接入力用)'!$L66="","",'参加申込書(直接入力用)'!$L66)</f>
        <v/>
      </c>
      <c r="AS54" s="8" t="str">
        <f>IF('参加申込書(直接入力用)'!$M66=0,"",'参加申込書(直接入力用)'!$M66)</f>
        <v/>
      </c>
      <c r="AT54" s="8" t="str">
        <f>IF('参加申込書(直接入力用)'!$N66=0,"",'参加申込書(直接入力用)'!$N66)</f>
        <v/>
      </c>
      <c r="AU54" s="8"/>
      <c r="AV54" s="8"/>
      <c r="AW54" s="8" t="str">
        <f>IF('参加申込書(直接入力用)'!$Q66=0,"",'参加申込書(直接入力用)'!$Q66)</f>
        <v/>
      </c>
      <c r="AX54" s="8" t="str">
        <f>IF($AN54="","",IF('参加申込書(直接入力用)'!$O66=0,0,'参加申込書(直接入力用)'!$O66))</f>
        <v/>
      </c>
      <c r="AY54" s="8" t="str">
        <f>IF('参加申込書(直接入力用)'!$P66="","",IF('参加申込書(直接入力用)'!$P66="男",1,2))</f>
        <v/>
      </c>
      <c r="AZ54" s="23"/>
      <c r="BA54" s="23"/>
      <c r="BB54" s="8"/>
      <c r="BC54" s="9" t="str">
        <f t="shared" ca="1" si="2"/>
        <v/>
      </c>
    </row>
    <row r="55" spans="1:55" x14ac:dyDescent="0.15">
      <c r="A55" s="5" t="str">
        <f t="shared" ca="1" si="0"/>
        <v/>
      </c>
      <c r="B55" s="6"/>
      <c r="C55" s="8" t="str">
        <f>IF($AN55="","",'参加申込書(直接入力用)'!$G$5)</f>
        <v/>
      </c>
      <c r="D55" s="7" t="str">
        <f>IF($AN55="","",'参加申込書(直接入力用)'!$G$4)</f>
        <v/>
      </c>
      <c r="E55" s="7" t="str">
        <f>IF($AN55="","",'参加申込書(直接入力用)'!$I$9)</f>
        <v/>
      </c>
      <c r="F55" s="7" t="str">
        <f>IF($AN55="","",'参加申込書(直接入力用)'!$K$9)</f>
        <v/>
      </c>
      <c r="G55" s="7" t="str">
        <f>IF($AN55="","",IF('参加申込書(直接入力用)'!$M$5="","",'参加申込書(直接入力用)'!$M$5))</f>
        <v/>
      </c>
      <c r="H55" s="7" t="str">
        <f>IF($AN55="","",IF('参加申込書(直接入力用)'!$M$7="","",'参加申込書(直接入力用)'!$M$7))</f>
        <v/>
      </c>
      <c r="I55" s="7" t="str">
        <f>IF($AN55="","",IF('参加申込書(直接入力用)'!$M$6="","",'参加申込書(直接入力用)'!$M$6))</f>
        <v/>
      </c>
      <c r="J55" s="7" t="str">
        <f>IF($AN55="","",IF('参加申込書(直接入力用)'!$M$8="","",'参加申込書(直接入力用)'!$M$8))</f>
        <v/>
      </c>
      <c r="K55" s="7" t="str">
        <f>IF($AN55="","",IF('参加申込書(直接入力用)'!$G$8="","",'参加申込書(直接入力用)'!$G$8))</f>
        <v/>
      </c>
      <c r="L55" s="7" t="str">
        <f>IF($AN55="","",IF('参加申込書(直接入力用)'!$G$9="","",'参加申込書(直接入力用)'!$G$9))</f>
        <v/>
      </c>
      <c r="M55" s="7"/>
      <c r="N55" s="7"/>
      <c r="O55" s="7"/>
      <c r="P55" s="7"/>
      <c r="Q55" s="7"/>
      <c r="R55" s="7"/>
      <c r="S55" s="7"/>
      <c r="T55" s="7"/>
      <c r="U55" s="7"/>
      <c r="V55" s="7"/>
      <c r="W55" s="7"/>
      <c r="X55" s="7"/>
      <c r="Y55" s="7"/>
      <c r="Z55" s="7"/>
      <c r="AA55" s="7"/>
      <c r="AB55" s="7"/>
      <c r="AC55" s="7"/>
      <c r="AD55" s="7" t="str">
        <f>IF($AN55="","",IF(CONCATENATE('参加申込書(直接入力用)'!$G$10,'参加申込書(直接入力用)'!$G$11)="","",CONCATENATE('参加申込書(直接入力用)'!$G$10,'参加申込書(直接入力用)'!$G$11)))</f>
        <v/>
      </c>
      <c r="AE55" s="7"/>
      <c r="AF55" s="7"/>
      <c r="AG55" s="7"/>
      <c r="AH55" s="7"/>
      <c r="AI55" s="7"/>
      <c r="AJ55" s="7" t="str">
        <f t="shared" si="3"/>
        <v/>
      </c>
      <c r="AK55" s="7" t="str">
        <f>IF($AN55="","",LEFT('参加申込書(直接入力用)'!$F67,5))</f>
        <v/>
      </c>
      <c r="AL55" s="7" t="str">
        <f>IF($AN55="","",MID('参加申込書(直接入力用)'!$F67,7,3))</f>
        <v/>
      </c>
      <c r="AM55" s="7" t="str">
        <f>IF($AN55="","",RIGHT('参加申込書(直接入力用)'!$F67,1))</f>
        <v/>
      </c>
      <c r="AN55" s="8" t="str">
        <f>IF('参加申込書(直接入力用)'!$H67=0,"",'参加申込書(直接入力用)'!$H67)</f>
        <v/>
      </c>
      <c r="AO55" s="12" t="str">
        <f>IF('参加申込書(直接入力用)'!$J67=0,"",'参加申込書(直接入力用)'!$J67)</f>
        <v/>
      </c>
      <c r="AP55" s="8" t="str">
        <f>IF('参加申込書(直接入力用)'!$I67=0,"",'参加申込書(直接入力用)'!$I67)</f>
        <v/>
      </c>
      <c r="AQ55" s="8" t="str">
        <f>IF('参加申込書(直接入力用)'!$K67="","",'参加申込書(直接入力用)'!$K67)</f>
        <v/>
      </c>
      <c r="AR55" s="8" t="str">
        <f>IF('参加申込書(直接入力用)'!$L67="","",'参加申込書(直接入力用)'!$L67)</f>
        <v/>
      </c>
      <c r="AS55" s="8" t="str">
        <f>IF('参加申込書(直接入力用)'!$M67=0,"",'参加申込書(直接入力用)'!$M67)</f>
        <v/>
      </c>
      <c r="AT55" s="8" t="str">
        <f>IF('参加申込書(直接入力用)'!$N67=0,"",'参加申込書(直接入力用)'!$N67)</f>
        <v/>
      </c>
      <c r="AU55" s="8"/>
      <c r="AV55" s="8"/>
      <c r="AW55" s="8" t="str">
        <f>IF('参加申込書(直接入力用)'!$Q67=0,"",'参加申込書(直接入力用)'!$Q67)</f>
        <v/>
      </c>
      <c r="AX55" s="8" t="str">
        <f>IF($AN55="","",IF('参加申込書(直接入力用)'!$O67=0,0,'参加申込書(直接入力用)'!$O67))</f>
        <v/>
      </c>
      <c r="AY55" s="8" t="str">
        <f>IF('参加申込書(直接入力用)'!$P67="","",IF('参加申込書(直接入力用)'!$P67="男",1,2))</f>
        <v/>
      </c>
      <c r="AZ55" s="23"/>
      <c r="BA55" s="23"/>
      <c r="BB55" s="8"/>
      <c r="BC55" s="9" t="str">
        <f t="shared" ca="1" si="2"/>
        <v/>
      </c>
    </row>
    <row r="56" spans="1:55" x14ac:dyDescent="0.15">
      <c r="A56" s="5" t="str">
        <f t="shared" ca="1" si="0"/>
        <v/>
      </c>
      <c r="B56" s="6"/>
      <c r="C56" s="8" t="str">
        <f>IF($AN56="","",'参加申込書(直接入力用)'!$G$5)</f>
        <v/>
      </c>
      <c r="D56" s="7" t="str">
        <f>IF($AN56="","",'参加申込書(直接入力用)'!$G$4)</f>
        <v/>
      </c>
      <c r="E56" s="7" t="str">
        <f>IF($AN56="","",'参加申込書(直接入力用)'!$I$9)</f>
        <v/>
      </c>
      <c r="F56" s="7" t="str">
        <f>IF($AN56="","",'参加申込書(直接入力用)'!$K$9)</f>
        <v/>
      </c>
      <c r="G56" s="7" t="str">
        <f>IF($AN56="","",IF('参加申込書(直接入力用)'!$M$5="","",'参加申込書(直接入力用)'!$M$5))</f>
        <v/>
      </c>
      <c r="H56" s="7" t="str">
        <f>IF($AN56="","",IF('参加申込書(直接入力用)'!$M$7="","",'参加申込書(直接入力用)'!$M$7))</f>
        <v/>
      </c>
      <c r="I56" s="7" t="str">
        <f>IF($AN56="","",IF('参加申込書(直接入力用)'!$M$6="","",'参加申込書(直接入力用)'!$M$6))</f>
        <v/>
      </c>
      <c r="J56" s="7" t="str">
        <f>IF($AN56="","",IF('参加申込書(直接入力用)'!$M$8="","",'参加申込書(直接入力用)'!$M$8))</f>
        <v/>
      </c>
      <c r="K56" s="7" t="str">
        <f>IF($AN56="","",IF('参加申込書(直接入力用)'!$G$8="","",'参加申込書(直接入力用)'!$G$8))</f>
        <v/>
      </c>
      <c r="L56" s="7" t="str">
        <f>IF($AN56="","",IF('参加申込書(直接入力用)'!$G$9="","",'参加申込書(直接入力用)'!$G$9))</f>
        <v/>
      </c>
      <c r="M56" s="7"/>
      <c r="N56" s="7"/>
      <c r="O56" s="7"/>
      <c r="P56" s="7"/>
      <c r="Q56" s="7"/>
      <c r="R56" s="7"/>
      <c r="S56" s="7"/>
      <c r="T56" s="7"/>
      <c r="U56" s="7"/>
      <c r="V56" s="7"/>
      <c r="W56" s="7"/>
      <c r="X56" s="7"/>
      <c r="Y56" s="7"/>
      <c r="Z56" s="7"/>
      <c r="AA56" s="7"/>
      <c r="AB56" s="7"/>
      <c r="AC56" s="7"/>
      <c r="AD56" s="7" t="str">
        <f>IF($AN56="","",IF(CONCATENATE('参加申込書(直接入力用)'!$G$10,'参加申込書(直接入力用)'!$G$11)="","",CONCATENATE('参加申込書(直接入力用)'!$G$10,'参加申込書(直接入力用)'!$G$11)))</f>
        <v/>
      </c>
      <c r="AE56" s="7"/>
      <c r="AF56" s="7"/>
      <c r="AG56" s="7"/>
      <c r="AH56" s="7"/>
      <c r="AI56" s="7"/>
      <c r="AJ56" s="7" t="str">
        <f t="shared" si="3"/>
        <v/>
      </c>
      <c r="AK56" s="7" t="str">
        <f>IF($AN56="","",LEFT('参加申込書(直接入力用)'!$F68,5))</f>
        <v/>
      </c>
      <c r="AL56" s="7" t="str">
        <f>IF($AN56="","",MID('参加申込書(直接入力用)'!$F68,7,3))</f>
        <v/>
      </c>
      <c r="AM56" s="7" t="str">
        <f>IF($AN56="","",RIGHT('参加申込書(直接入力用)'!$F68,1))</f>
        <v/>
      </c>
      <c r="AN56" s="8" t="str">
        <f>IF('参加申込書(直接入力用)'!$H68=0,"",'参加申込書(直接入力用)'!$H68)</f>
        <v/>
      </c>
      <c r="AO56" s="12" t="str">
        <f>IF('参加申込書(直接入力用)'!$J68=0,"",'参加申込書(直接入力用)'!$J68)</f>
        <v/>
      </c>
      <c r="AP56" s="8" t="str">
        <f>IF('参加申込書(直接入力用)'!$I68=0,"",'参加申込書(直接入力用)'!$I68)</f>
        <v/>
      </c>
      <c r="AQ56" s="8" t="str">
        <f>IF('参加申込書(直接入力用)'!$K68="","",'参加申込書(直接入力用)'!$K68)</f>
        <v/>
      </c>
      <c r="AR56" s="8" t="str">
        <f>IF('参加申込書(直接入力用)'!$L68="","",'参加申込書(直接入力用)'!$L68)</f>
        <v/>
      </c>
      <c r="AS56" s="8" t="str">
        <f>IF('参加申込書(直接入力用)'!$M68=0,"",'参加申込書(直接入力用)'!$M68)</f>
        <v/>
      </c>
      <c r="AT56" s="8" t="str">
        <f>IF('参加申込書(直接入力用)'!$N68=0,"",'参加申込書(直接入力用)'!$N68)</f>
        <v/>
      </c>
      <c r="AU56" s="8"/>
      <c r="AV56" s="8"/>
      <c r="AW56" s="8" t="str">
        <f>IF('参加申込書(直接入力用)'!$Q68=0,"",'参加申込書(直接入力用)'!$Q68)</f>
        <v/>
      </c>
      <c r="AX56" s="8" t="str">
        <f>IF($AN56="","",IF('参加申込書(直接入力用)'!$O68=0,0,'参加申込書(直接入力用)'!$O68))</f>
        <v/>
      </c>
      <c r="AY56" s="8" t="str">
        <f>IF('参加申込書(直接入力用)'!$P68="","",IF('参加申込書(直接入力用)'!$P68="男",1,2))</f>
        <v/>
      </c>
      <c r="AZ56" s="23"/>
      <c r="BA56" s="23"/>
      <c r="BB56" s="8"/>
      <c r="BC56" s="9" t="str">
        <f t="shared" ca="1" si="2"/>
        <v/>
      </c>
    </row>
    <row r="57" spans="1:55" x14ac:dyDescent="0.15">
      <c r="A57" s="5" t="str">
        <f t="shared" ca="1" si="0"/>
        <v/>
      </c>
      <c r="B57" s="6"/>
      <c r="C57" s="8" t="str">
        <f>IF($AN57="","",'参加申込書(直接入力用)'!$G$5)</f>
        <v/>
      </c>
      <c r="D57" s="7" t="str">
        <f>IF($AN57="","",'参加申込書(直接入力用)'!$G$4)</f>
        <v/>
      </c>
      <c r="E57" s="7" t="str">
        <f>IF($AN57="","",'参加申込書(直接入力用)'!$I$9)</f>
        <v/>
      </c>
      <c r="F57" s="7" t="str">
        <f>IF($AN57="","",'参加申込書(直接入力用)'!$K$9)</f>
        <v/>
      </c>
      <c r="G57" s="7" t="str">
        <f>IF($AN57="","",IF('参加申込書(直接入力用)'!$M$5="","",'参加申込書(直接入力用)'!$M$5))</f>
        <v/>
      </c>
      <c r="H57" s="7" t="str">
        <f>IF($AN57="","",IF('参加申込書(直接入力用)'!$M$7="","",'参加申込書(直接入力用)'!$M$7))</f>
        <v/>
      </c>
      <c r="I57" s="7" t="str">
        <f>IF($AN57="","",IF('参加申込書(直接入力用)'!$M$6="","",'参加申込書(直接入力用)'!$M$6))</f>
        <v/>
      </c>
      <c r="J57" s="7" t="str">
        <f>IF($AN57="","",IF('参加申込書(直接入力用)'!$M$8="","",'参加申込書(直接入力用)'!$M$8))</f>
        <v/>
      </c>
      <c r="K57" s="7" t="str">
        <f>IF($AN57="","",IF('参加申込書(直接入力用)'!$G$8="","",'参加申込書(直接入力用)'!$G$8))</f>
        <v/>
      </c>
      <c r="L57" s="7" t="str">
        <f>IF($AN57="","",IF('参加申込書(直接入力用)'!$G$9="","",'参加申込書(直接入力用)'!$G$9))</f>
        <v/>
      </c>
      <c r="M57" s="7"/>
      <c r="N57" s="7"/>
      <c r="O57" s="7"/>
      <c r="P57" s="7"/>
      <c r="Q57" s="7"/>
      <c r="R57" s="7"/>
      <c r="S57" s="7"/>
      <c r="T57" s="7"/>
      <c r="U57" s="7"/>
      <c r="V57" s="7"/>
      <c r="W57" s="7"/>
      <c r="X57" s="7"/>
      <c r="Y57" s="7"/>
      <c r="Z57" s="7"/>
      <c r="AA57" s="7"/>
      <c r="AB57" s="7"/>
      <c r="AC57" s="7"/>
      <c r="AD57" s="7" t="str">
        <f>IF($AN57="","",IF(CONCATENATE('参加申込書(直接入力用)'!$G$10,'参加申込書(直接入力用)'!$G$11)="","",CONCATENATE('参加申込書(直接入力用)'!$G$10,'参加申込書(直接入力用)'!$G$11)))</f>
        <v/>
      </c>
      <c r="AE57" s="7"/>
      <c r="AF57" s="7"/>
      <c r="AG57" s="7"/>
      <c r="AH57" s="7"/>
      <c r="AI57" s="7"/>
      <c r="AJ57" s="7" t="str">
        <f t="shared" si="3"/>
        <v/>
      </c>
      <c r="AK57" s="7" t="str">
        <f>IF($AN57="","",LEFT('参加申込書(直接入力用)'!$F69,5))</f>
        <v/>
      </c>
      <c r="AL57" s="7" t="str">
        <f>IF($AN57="","",MID('参加申込書(直接入力用)'!$F69,7,3))</f>
        <v/>
      </c>
      <c r="AM57" s="7" t="str">
        <f>IF($AN57="","",RIGHT('参加申込書(直接入力用)'!$F69,1))</f>
        <v/>
      </c>
      <c r="AN57" s="8" t="str">
        <f>IF('参加申込書(直接入力用)'!$H69=0,"",'参加申込書(直接入力用)'!$H69)</f>
        <v/>
      </c>
      <c r="AO57" s="12" t="str">
        <f>IF('参加申込書(直接入力用)'!$J69=0,"",'参加申込書(直接入力用)'!$J69)</f>
        <v/>
      </c>
      <c r="AP57" s="8" t="str">
        <f>IF('参加申込書(直接入力用)'!$I69=0,"",'参加申込書(直接入力用)'!$I69)</f>
        <v/>
      </c>
      <c r="AQ57" s="8" t="str">
        <f>IF('参加申込書(直接入力用)'!$K69="","",'参加申込書(直接入力用)'!$K69)</f>
        <v/>
      </c>
      <c r="AR57" s="8" t="str">
        <f>IF('参加申込書(直接入力用)'!$L69="","",'参加申込書(直接入力用)'!$L69)</f>
        <v/>
      </c>
      <c r="AS57" s="8" t="str">
        <f>IF('参加申込書(直接入力用)'!$M69=0,"",'参加申込書(直接入力用)'!$M69)</f>
        <v/>
      </c>
      <c r="AT57" s="8" t="str">
        <f>IF('参加申込書(直接入力用)'!$N69=0,"",'参加申込書(直接入力用)'!$N69)</f>
        <v/>
      </c>
      <c r="AU57" s="8"/>
      <c r="AV57" s="8"/>
      <c r="AW57" s="8" t="str">
        <f>IF('参加申込書(直接入力用)'!$Q69=0,"",'参加申込書(直接入力用)'!$Q69)</f>
        <v/>
      </c>
      <c r="AX57" s="8" t="str">
        <f>IF($AN57="","",IF('参加申込書(直接入力用)'!$O69=0,0,'参加申込書(直接入力用)'!$O69))</f>
        <v/>
      </c>
      <c r="AY57" s="8" t="str">
        <f>IF('参加申込書(直接入力用)'!$P69="","",IF('参加申込書(直接入力用)'!$P69="男",1,2))</f>
        <v/>
      </c>
      <c r="AZ57" s="23"/>
      <c r="BA57" s="23"/>
      <c r="BB57" s="8"/>
      <c r="BC57" s="9" t="str">
        <f t="shared" ca="1" si="2"/>
        <v/>
      </c>
    </row>
    <row r="58" spans="1:55" x14ac:dyDescent="0.15">
      <c r="A58" s="5" t="str">
        <f t="shared" ca="1" si="0"/>
        <v/>
      </c>
      <c r="B58" s="6"/>
      <c r="C58" s="8" t="str">
        <f>IF($AN58="","",'参加申込書(直接入力用)'!$G$5)</f>
        <v/>
      </c>
      <c r="D58" s="7" t="str">
        <f>IF($AN58="","",'参加申込書(直接入力用)'!$G$4)</f>
        <v/>
      </c>
      <c r="E58" s="7" t="str">
        <f>IF($AN58="","",'参加申込書(直接入力用)'!$I$9)</f>
        <v/>
      </c>
      <c r="F58" s="7" t="str">
        <f>IF($AN58="","",'参加申込書(直接入力用)'!$K$9)</f>
        <v/>
      </c>
      <c r="G58" s="7" t="str">
        <f>IF($AN58="","",IF('参加申込書(直接入力用)'!$M$5="","",'参加申込書(直接入力用)'!$M$5))</f>
        <v/>
      </c>
      <c r="H58" s="7" t="str">
        <f>IF($AN58="","",IF('参加申込書(直接入力用)'!$M$7="","",'参加申込書(直接入力用)'!$M$7))</f>
        <v/>
      </c>
      <c r="I58" s="7" t="str">
        <f>IF($AN58="","",IF('参加申込書(直接入力用)'!$M$6="","",'参加申込書(直接入力用)'!$M$6))</f>
        <v/>
      </c>
      <c r="J58" s="7" t="str">
        <f>IF($AN58="","",IF('参加申込書(直接入力用)'!$M$8="","",'参加申込書(直接入力用)'!$M$8))</f>
        <v/>
      </c>
      <c r="K58" s="7" t="str">
        <f>IF($AN58="","",IF('参加申込書(直接入力用)'!$G$8="","",'参加申込書(直接入力用)'!$G$8))</f>
        <v/>
      </c>
      <c r="L58" s="7" t="str">
        <f>IF($AN58="","",IF('参加申込書(直接入力用)'!$G$9="","",'参加申込書(直接入力用)'!$G$9))</f>
        <v/>
      </c>
      <c r="M58" s="7"/>
      <c r="N58" s="7"/>
      <c r="O58" s="7"/>
      <c r="P58" s="7"/>
      <c r="Q58" s="7"/>
      <c r="R58" s="7"/>
      <c r="S58" s="7"/>
      <c r="T58" s="7"/>
      <c r="U58" s="7"/>
      <c r="V58" s="7"/>
      <c r="W58" s="7"/>
      <c r="X58" s="7"/>
      <c r="Y58" s="7"/>
      <c r="Z58" s="7"/>
      <c r="AA58" s="7"/>
      <c r="AB58" s="7"/>
      <c r="AC58" s="7"/>
      <c r="AD58" s="7" t="str">
        <f>IF($AN58="","",IF(CONCATENATE('参加申込書(直接入力用)'!$G$10,'参加申込書(直接入力用)'!$G$11)="","",CONCATENATE('参加申込書(直接入力用)'!$G$10,'参加申込書(直接入力用)'!$G$11)))</f>
        <v/>
      </c>
      <c r="AE58" s="7"/>
      <c r="AF58" s="7"/>
      <c r="AG58" s="7"/>
      <c r="AH58" s="7"/>
      <c r="AI58" s="7"/>
      <c r="AJ58" s="7" t="str">
        <f t="shared" si="3"/>
        <v/>
      </c>
      <c r="AK58" s="7" t="str">
        <f>IF($AN58="","",LEFT('参加申込書(直接入力用)'!$F70,5))</f>
        <v/>
      </c>
      <c r="AL58" s="7" t="str">
        <f>IF($AN58="","",MID('参加申込書(直接入力用)'!$F70,7,3))</f>
        <v/>
      </c>
      <c r="AM58" s="7" t="str">
        <f>IF($AN58="","",RIGHT('参加申込書(直接入力用)'!$F70,1))</f>
        <v/>
      </c>
      <c r="AN58" s="8" t="str">
        <f>IF('参加申込書(直接入力用)'!$H70=0,"",'参加申込書(直接入力用)'!$H70)</f>
        <v/>
      </c>
      <c r="AO58" s="12" t="str">
        <f>IF('参加申込書(直接入力用)'!$J70=0,"",'参加申込書(直接入力用)'!$J70)</f>
        <v/>
      </c>
      <c r="AP58" s="8" t="str">
        <f>IF('参加申込書(直接入力用)'!$I70=0,"",'参加申込書(直接入力用)'!$I70)</f>
        <v/>
      </c>
      <c r="AQ58" s="8" t="str">
        <f>IF('参加申込書(直接入力用)'!$K70="","",'参加申込書(直接入力用)'!$K70)</f>
        <v/>
      </c>
      <c r="AR58" s="8" t="str">
        <f>IF('参加申込書(直接入力用)'!$L70="","",'参加申込書(直接入力用)'!$L70)</f>
        <v/>
      </c>
      <c r="AS58" s="8" t="str">
        <f>IF('参加申込書(直接入力用)'!$M70=0,"",'参加申込書(直接入力用)'!$M70)</f>
        <v/>
      </c>
      <c r="AT58" s="8" t="str">
        <f>IF('参加申込書(直接入力用)'!$N70=0,"",'参加申込書(直接入力用)'!$N70)</f>
        <v/>
      </c>
      <c r="AU58" s="8"/>
      <c r="AV58" s="8"/>
      <c r="AW58" s="8" t="str">
        <f>IF('参加申込書(直接入力用)'!$Q70=0,"",'参加申込書(直接入力用)'!$Q70)</f>
        <v/>
      </c>
      <c r="AX58" s="8" t="str">
        <f>IF($AN58="","",IF('参加申込書(直接入力用)'!$O70=0,0,'参加申込書(直接入力用)'!$O70))</f>
        <v/>
      </c>
      <c r="AY58" s="8" t="str">
        <f>IF('参加申込書(直接入力用)'!$P70="","",IF('参加申込書(直接入力用)'!$P70="男",1,2))</f>
        <v/>
      </c>
      <c r="AZ58" s="23"/>
      <c r="BA58" s="23"/>
      <c r="BB58" s="8"/>
      <c r="BC58" s="9" t="str">
        <f t="shared" ca="1" si="2"/>
        <v/>
      </c>
    </row>
    <row r="59" spans="1:55" x14ac:dyDescent="0.15">
      <c r="A59" s="5" t="str">
        <f t="shared" ca="1" si="0"/>
        <v/>
      </c>
      <c r="B59" s="6"/>
      <c r="C59" s="8" t="str">
        <f>IF($AN59="","",'参加申込書(直接入力用)'!$G$5)</f>
        <v/>
      </c>
      <c r="D59" s="7" t="str">
        <f>IF($AN59="","",'参加申込書(直接入力用)'!$G$4)</f>
        <v/>
      </c>
      <c r="E59" s="7" t="str">
        <f>IF($AN59="","",'参加申込書(直接入力用)'!$I$9)</f>
        <v/>
      </c>
      <c r="F59" s="7" t="str">
        <f>IF($AN59="","",'参加申込書(直接入力用)'!$K$9)</f>
        <v/>
      </c>
      <c r="G59" s="7" t="str">
        <f>IF($AN59="","",IF('参加申込書(直接入力用)'!$M$5="","",'参加申込書(直接入力用)'!$M$5))</f>
        <v/>
      </c>
      <c r="H59" s="7" t="str">
        <f>IF($AN59="","",IF('参加申込書(直接入力用)'!$M$7="","",'参加申込書(直接入力用)'!$M$7))</f>
        <v/>
      </c>
      <c r="I59" s="7" t="str">
        <f>IF($AN59="","",IF('参加申込書(直接入力用)'!$M$6="","",'参加申込書(直接入力用)'!$M$6))</f>
        <v/>
      </c>
      <c r="J59" s="7" t="str">
        <f>IF($AN59="","",IF('参加申込書(直接入力用)'!$M$8="","",'参加申込書(直接入力用)'!$M$8))</f>
        <v/>
      </c>
      <c r="K59" s="7" t="str">
        <f>IF($AN59="","",IF('参加申込書(直接入力用)'!$G$8="","",'参加申込書(直接入力用)'!$G$8))</f>
        <v/>
      </c>
      <c r="L59" s="7" t="str">
        <f>IF($AN59="","",IF('参加申込書(直接入力用)'!$G$9="","",'参加申込書(直接入力用)'!$G$9))</f>
        <v/>
      </c>
      <c r="M59" s="7"/>
      <c r="N59" s="7"/>
      <c r="O59" s="7"/>
      <c r="P59" s="7"/>
      <c r="Q59" s="7"/>
      <c r="R59" s="7"/>
      <c r="S59" s="7"/>
      <c r="T59" s="7"/>
      <c r="U59" s="7"/>
      <c r="V59" s="7"/>
      <c r="W59" s="7"/>
      <c r="X59" s="7"/>
      <c r="Y59" s="7"/>
      <c r="Z59" s="7"/>
      <c r="AA59" s="7"/>
      <c r="AB59" s="7"/>
      <c r="AC59" s="7"/>
      <c r="AD59" s="7" t="str">
        <f>IF($AN59="","",IF(CONCATENATE('参加申込書(直接入力用)'!$G$10,'参加申込書(直接入力用)'!$G$11)="","",CONCATENATE('参加申込書(直接入力用)'!$G$10,'参加申込書(直接入力用)'!$G$11)))</f>
        <v/>
      </c>
      <c r="AE59" s="7"/>
      <c r="AF59" s="7"/>
      <c r="AG59" s="7"/>
      <c r="AH59" s="7"/>
      <c r="AI59" s="7"/>
      <c r="AJ59" s="7" t="str">
        <f t="shared" si="3"/>
        <v/>
      </c>
      <c r="AK59" s="7" t="str">
        <f>IF($AN59="","",LEFT('参加申込書(直接入力用)'!$F71,5))</f>
        <v/>
      </c>
      <c r="AL59" s="7" t="str">
        <f>IF($AN59="","",MID('参加申込書(直接入力用)'!$F71,7,3))</f>
        <v/>
      </c>
      <c r="AM59" s="7" t="str">
        <f>IF($AN59="","",RIGHT('参加申込書(直接入力用)'!$F71,1))</f>
        <v/>
      </c>
      <c r="AN59" s="8" t="str">
        <f>IF('参加申込書(直接入力用)'!$H71=0,"",'参加申込書(直接入力用)'!$H71)</f>
        <v/>
      </c>
      <c r="AO59" s="12" t="str">
        <f>IF('参加申込書(直接入力用)'!$J71=0,"",'参加申込書(直接入力用)'!$J71)</f>
        <v/>
      </c>
      <c r="AP59" s="8" t="str">
        <f>IF('参加申込書(直接入力用)'!$I71=0,"",'参加申込書(直接入力用)'!$I71)</f>
        <v/>
      </c>
      <c r="AQ59" s="8" t="str">
        <f>IF('参加申込書(直接入力用)'!$K71="","",'参加申込書(直接入力用)'!$K71)</f>
        <v/>
      </c>
      <c r="AR59" s="8" t="str">
        <f>IF('参加申込書(直接入力用)'!$L71="","",'参加申込書(直接入力用)'!$L71)</f>
        <v/>
      </c>
      <c r="AS59" s="8" t="str">
        <f>IF('参加申込書(直接入力用)'!$M71=0,"",'参加申込書(直接入力用)'!$M71)</f>
        <v/>
      </c>
      <c r="AT59" s="8" t="str">
        <f>IF('参加申込書(直接入力用)'!$N71=0,"",'参加申込書(直接入力用)'!$N71)</f>
        <v/>
      </c>
      <c r="AU59" s="8"/>
      <c r="AV59" s="8"/>
      <c r="AW59" s="8" t="str">
        <f>IF('参加申込書(直接入力用)'!$Q71=0,"",'参加申込書(直接入力用)'!$Q71)</f>
        <v/>
      </c>
      <c r="AX59" s="8" t="str">
        <f>IF($AN59="","",IF('参加申込書(直接入力用)'!$O71=0,0,'参加申込書(直接入力用)'!$O71))</f>
        <v/>
      </c>
      <c r="AY59" s="8" t="str">
        <f>IF('参加申込書(直接入力用)'!$P71="","",IF('参加申込書(直接入力用)'!$P71="男",1,2))</f>
        <v/>
      </c>
      <c r="AZ59" s="23"/>
      <c r="BA59" s="23"/>
      <c r="BB59" s="8"/>
      <c r="BC59" s="9" t="str">
        <f t="shared" ca="1" si="2"/>
        <v/>
      </c>
    </row>
    <row r="60" spans="1:55" x14ac:dyDescent="0.15">
      <c r="A60" s="5" t="str">
        <f t="shared" ca="1" si="0"/>
        <v/>
      </c>
      <c r="B60" s="6"/>
      <c r="C60" s="8" t="str">
        <f>IF($AN60="","",'参加申込書(直接入力用)'!$G$5)</f>
        <v/>
      </c>
      <c r="D60" s="7" t="str">
        <f>IF($AN60="","",'参加申込書(直接入力用)'!$G$4)</f>
        <v/>
      </c>
      <c r="E60" s="7" t="str">
        <f>IF($AN60="","",'参加申込書(直接入力用)'!$I$9)</f>
        <v/>
      </c>
      <c r="F60" s="7" t="str">
        <f>IF($AN60="","",'参加申込書(直接入力用)'!$K$9)</f>
        <v/>
      </c>
      <c r="G60" s="7" t="str">
        <f>IF($AN60="","",IF('参加申込書(直接入力用)'!$M$5="","",'参加申込書(直接入力用)'!$M$5))</f>
        <v/>
      </c>
      <c r="H60" s="7" t="str">
        <f>IF($AN60="","",IF('参加申込書(直接入力用)'!$M$7="","",'参加申込書(直接入力用)'!$M$7))</f>
        <v/>
      </c>
      <c r="I60" s="7" t="str">
        <f>IF($AN60="","",IF('参加申込書(直接入力用)'!$M$6="","",'参加申込書(直接入力用)'!$M$6))</f>
        <v/>
      </c>
      <c r="J60" s="7" t="str">
        <f>IF($AN60="","",IF('参加申込書(直接入力用)'!$M$8="","",'参加申込書(直接入力用)'!$M$8))</f>
        <v/>
      </c>
      <c r="K60" s="7" t="str">
        <f>IF($AN60="","",IF('参加申込書(直接入力用)'!$G$8="","",'参加申込書(直接入力用)'!$G$8))</f>
        <v/>
      </c>
      <c r="L60" s="7" t="str">
        <f>IF($AN60="","",IF('参加申込書(直接入力用)'!$G$9="","",'参加申込書(直接入力用)'!$G$9))</f>
        <v/>
      </c>
      <c r="M60" s="7"/>
      <c r="N60" s="7"/>
      <c r="O60" s="7"/>
      <c r="P60" s="7"/>
      <c r="Q60" s="7"/>
      <c r="R60" s="7"/>
      <c r="S60" s="7"/>
      <c r="T60" s="7"/>
      <c r="U60" s="7"/>
      <c r="V60" s="7"/>
      <c r="W60" s="7"/>
      <c r="X60" s="7"/>
      <c r="Y60" s="7"/>
      <c r="Z60" s="7"/>
      <c r="AA60" s="7"/>
      <c r="AB60" s="7"/>
      <c r="AC60" s="7"/>
      <c r="AD60" s="7" t="str">
        <f>IF($AN60="","",IF(CONCATENATE('参加申込書(直接入力用)'!$G$10,'参加申込書(直接入力用)'!$G$11)="","",CONCATENATE('参加申込書(直接入力用)'!$G$10,'参加申込書(直接入力用)'!$G$11)))</f>
        <v/>
      </c>
      <c r="AE60" s="7"/>
      <c r="AF60" s="7"/>
      <c r="AG60" s="7"/>
      <c r="AH60" s="7"/>
      <c r="AI60" s="7"/>
      <c r="AJ60" s="7" t="str">
        <f t="shared" si="3"/>
        <v/>
      </c>
      <c r="AK60" s="7" t="str">
        <f>IF($AN60="","",LEFT('参加申込書(直接入力用)'!$F72,5))</f>
        <v/>
      </c>
      <c r="AL60" s="7" t="str">
        <f>IF($AN60="","",MID('参加申込書(直接入力用)'!$F72,7,3))</f>
        <v/>
      </c>
      <c r="AM60" s="7" t="str">
        <f>IF($AN60="","",RIGHT('参加申込書(直接入力用)'!$F72,1))</f>
        <v/>
      </c>
      <c r="AN60" s="8" t="str">
        <f>IF('参加申込書(直接入力用)'!$H72=0,"",'参加申込書(直接入力用)'!$H72)</f>
        <v/>
      </c>
      <c r="AO60" s="12" t="str">
        <f>IF('参加申込書(直接入力用)'!$J72=0,"",'参加申込書(直接入力用)'!$J72)</f>
        <v/>
      </c>
      <c r="AP60" s="8" t="str">
        <f>IF('参加申込書(直接入力用)'!$I72=0,"",'参加申込書(直接入力用)'!$I72)</f>
        <v/>
      </c>
      <c r="AQ60" s="8" t="str">
        <f>IF('参加申込書(直接入力用)'!$K72="","",'参加申込書(直接入力用)'!$K72)</f>
        <v/>
      </c>
      <c r="AR60" s="8" t="str">
        <f>IF('参加申込書(直接入力用)'!$L72="","",'参加申込書(直接入力用)'!$L72)</f>
        <v/>
      </c>
      <c r="AS60" s="8" t="str">
        <f>IF('参加申込書(直接入力用)'!$M72=0,"",'参加申込書(直接入力用)'!$M72)</f>
        <v/>
      </c>
      <c r="AT60" s="8" t="str">
        <f>IF('参加申込書(直接入力用)'!$N72=0,"",'参加申込書(直接入力用)'!$N72)</f>
        <v/>
      </c>
      <c r="AU60" s="8"/>
      <c r="AV60" s="8"/>
      <c r="AW60" s="8" t="str">
        <f>IF('参加申込書(直接入力用)'!$Q72=0,"",'参加申込書(直接入力用)'!$Q72)</f>
        <v/>
      </c>
      <c r="AX60" s="8" t="str">
        <f>IF($AN60="","",IF('参加申込書(直接入力用)'!$O72=0,0,'参加申込書(直接入力用)'!$O72))</f>
        <v/>
      </c>
      <c r="AY60" s="8" t="str">
        <f>IF('参加申込書(直接入力用)'!$P72="","",IF('参加申込書(直接入力用)'!$P72="男",1,2))</f>
        <v/>
      </c>
      <c r="AZ60" s="23"/>
      <c r="BA60" s="23"/>
      <c r="BB60" s="8"/>
      <c r="BC60" s="9" t="str">
        <f t="shared" ca="1" si="2"/>
        <v/>
      </c>
    </row>
    <row r="61" spans="1:55" x14ac:dyDescent="0.15">
      <c r="A61" s="5" t="str">
        <f t="shared" ca="1" si="0"/>
        <v/>
      </c>
      <c r="B61" s="6"/>
      <c r="C61" s="8" t="str">
        <f>IF($AN61="","",'参加申込書(直接入力用)'!$G$5)</f>
        <v/>
      </c>
      <c r="D61" s="7" t="str">
        <f>IF($AN61="","",'参加申込書(直接入力用)'!$G$4)</f>
        <v/>
      </c>
      <c r="E61" s="7" t="str">
        <f>IF($AN61="","",'参加申込書(直接入力用)'!$I$9)</f>
        <v/>
      </c>
      <c r="F61" s="7" t="str">
        <f>IF($AN61="","",'参加申込書(直接入力用)'!$K$9)</f>
        <v/>
      </c>
      <c r="G61" s="7" t="str">
        <f>IF($AN61="","",IF('参加申込書(直接入力用)'!$M$5="","",'参加申込書(直接入力用)'!$M$5))</f>
        <v/>
      </c>
      <c r="H61" s="7" t="str">
        <f>IF($AN61="","",IF('参加申込書(直接入力用)'!$M$7="","",'参加申込書(直接入力用)'!$M$7))</f>
        <v/>
      </c>
      <c r="I61" s="7" t="str">
        <f>IF($AN61="","",IF('参加申込書(直接入力用)'!$M$6="","",'参加申込書(直接入力用)'!$M$6))</f>
        <v/>
      </c>
      <c r="J61" s="7" t="str">
        <f>IF($AN61="","",IF('参加申込書(直接入力用)'!$M$8="","",'参加申込書(直接入力用)'!$M$8))</f>
        <v/>
      </c>
      <c r="K61" s="7" t="str">
        <f>IF($AN61="","",IF('参加申込書(直接入力用)'!$G$8="","",'参加申込書(直接入力用)'!$G$8))</f>
        <v/>
      </c>
      <c r="L61" s="7" t="str">
        <f>IF($AN61="","",IF('参加申込書(直接入力用)'!$G$9="","",'参加申込書(直接入力用)'!$G$9))</f>
        <v/>
      </c>
      <c r="M61" s="7"/>
      <c r="N61" s="7"/>
      <c r="O61" s="7"/>
      <c r="P61" s="7"/>
      <c r="Q61" s="7"/>
      <c r="R61" s="7"/>
      <c r="S61" s="7"/>
      <c r="T61" s="7"/>
      <c r="U61" s="7"/>
      <c r="V61" s="7"/>
      <c r="W61" s="7"/>
      <c r="X61" s="7"/>
      <c r="Y61" s="7"/>
      <c r="Z61" s="7"/>
      <c r="AA61" s="7"/>
      <c r="AB61" s="7"/>
      <c r="AC61" s="7"/>
      <c r="AD61" s="7" t="str">
        <f>IF($AN61="","",IF(CONCATENATE('参加申込書(直接入力用)'!$G$10,'参加申込書(直接入力用)'!$G$11)="","",CONCATENATE('参加申込書(直接入力用)'!$G$10,'参加申込書(直接入力用)'!$G$11)))</f>
        <v/>
      </c>
      <c r="AE61" s="7"/>
      <c r="AF61" s="7"/>
      <c r="AG61" s="7"/>
      <c r="AH61" s="7"/>
      <c r="AI61" s="7"/>
      <c r="AJ61" s="7" t="str">
        <f t="shared" si="3"/>
        <v/>
      </c>
      <c r="AK61" s="7" t="str">
        <f>IF($AN61="","",LEFT('参加申込書(直接入力用)'!$F73,5))</f>
        <v/>
      </c>
      <c r="AL61" s="7" t="str">
        <f>IF($AN61="","",MID('参加申込書(直接入力用)'!$F73,7,3))</f>
        <v/>
      </c>
      <c r="AM61" s="7" t="str">
        <f>IF($AN61="","",RIGHT('参加申込書(直接入力用)'!$F73,1))</f>
        <v/>
      </c>
      <c r="AN61" s="8" t="str">
        <f>IF('参加申込書(直接入力用)'!$H73=0,"",'参加申込書(直接入力用)'!$H73)</f>
        <v/>
      </c>
      <c r="AO61" s="12" t="str">
        <f>IF('参加申込書(直接入力用)'!$J73=0,"",'参加申込書(直接入力用)'!$J73)</f>
        <v/>
      </c>
      <c r="AP61" s="8" t="str">
        <f>IF('参加申込書(直接入力用)'!$I73=0,"",'参加申込書(直接入力用)'!$I73)</f>
        <v/>
      </c>
      <c r="AQ61" s="8" t="str">
        <f>IF('参加申込書(直接入力用)'!$K73="","",'参加申込書(直接入力用)'!$K73)</f>
        <v/>
      </c>
      <c r="AR61" s="8" t="str">
        <f>IF('参加申込書(直接入力用)'!$L73="","",'参加申込書(直接入力用)'!$L73)</f>
        <v/>
      </c>
      <c r="AS61" s="8" t="str">
        <f>IF('参加申込書(直接入力用)'!$M73=0,"",'参加申込書(直接入力用)'!$M73)</f>
        <v/>
      </c>
      <c r="AT61" s="8" t="str">
        <f>IF('参加申込書(直接入力用)'!$N73=0,"",'参加申込書(直接入力用)'!$N73)</f>
        <v/>
      </c>
      <c r="AU61" s="8"/>
      <c r="AV61" s="8"/>
      <c r="AW61" s="8" t="str">
        <f>IF('参加申込書(直接入力用)'!$Q73=0,"",'参加申込書(直接入力用)'!$Q73)</f>
        <v/>
      </c>
      <c r="AX61" s="8" t="str">
        <f>IF($AN61="","",IF('参加申込書(直接入力用)'!$O73=0,0,'参加申込書(直接入力用)'!$O73))</f>
        <v/>
      </c>
      <c r="AY61" s="8" t="str">
        <f>IF('参加申込書(直接入力用)'!$P73="","",IF('参加申込書(直接入力用)'!$P73="男",1,2))</f>
        <v/>
      </c>
      <c r="AZ61" s="23"/>
      <c r="BA61" s="23"/>
      <c r="BB61" s="8"/>
      <c r="BC61" s="9" t="str">
        <f t="shared" ca="1" si="2"/>
        <v/>
      </c>
    </row>
    <row r="62" spans="1:55" x14ac:dyDescent="0.15">
      <c r="A62" s="5" t="str">
        <f t="shared" ca="1" si="0"/>
        <v/>
      </c>
      <c r="B62" s="6"/>
      <c r="C62" s="8" t="str">
        <f>IF($AN62="","",'参加申込書(直接入力用)'!$G$5)</f>
        <v/>
      </c>
      <c r="D62" s="7" t="str">
        <f>IF($AN62="","",'参加申込書(直接入力用)'!$G$4)</f>
        <v/>
      </c>
      <c r="E62" s="7" t="str">
        <f>IF($AN62="","",'参加申込書(直接入力用)'!$I$9)</f>
        <v/>
      </c>
      <c r="F62" s="7" t="str">
        <f>IF($AN62="","",'参加申込書(直接入力用)'!$K$9)</f>
        <v/>
      </c>
      <c r="G62" s="7" t="str">
        <f>IF($AN62="","",IF('参加申込書(直接入力用)'!$M$5="","",'参加申込書(直接入力用)'!$M$5))</f>
        <v/>
      </c>
      <c r="H62" s="7" t="str">
        <f>IF($AN62="","",IF('参加申込書(直接入力用)'!$M$7="","",'参加申込書(直接入力用)'!$M$7))</f>
        <v/>
      </c>
      <c r="I62" s="7" t="str">
        <f>IF($AN62="","",IF('参加申込書(直接入力用)'!$M$6="","",'参加申込書(直接入力用)'!$M$6))</f>
        <v/>
      </c>
      <c r="J62" s="7" t="str">
        <f>IF($AN62="","",IF('参加申込書(直接入力用)'!$M$8="","",'参加申込書(直接入力用)'!$M$8))</f>
        <v/>
      </c>
      <c r="K62" s="7" t="str">
        <f>IF($AN62="","",IF('参加申込書(直接入力用)'!$G$8="","",'参加申込書(直接入力用)'!$G$8))</f>
        <v/>
      </c>
      <c r="L62" s="7" t="str">
        <f>IF($AN62="","",IF('参加申込書(直接入力用)'!$G$9="","",'参加申込書(直接入力用)'!$G$9))</f>
        <v/>
      </c>
      <c r="M62" s="7"/>
      <c r="N62" s="7"/>
      <c r="O62" s="7"/>
      <c r="P62" s="7"/>
      <c r="Q62" s="7"/>
      <c r="R62" s="7"/>
      <c r="S62" s="7"/>
      <c r="T62" s="7"/>
      <c r="U62" s="7"/>
      <c r="V62" s="7"/>
      <c r="W62" s="7"/>
      <c r="X62" s="7"/>
      <c r="Y62" s="7"/>
      <c r="Z62" s="7"/>
      <c r="AA62" s="7"/>
      <c r="AB62" s="7"/>
      <c r="AC62" s="7"/>
      <c r="AD62" s="7" t="str">
        <f>IF($AN62="","",IF(CONCATENATE('参加申込書(直接入力用)'!$G$10,'参加申込書(直接入力用)'!$G$11)="","",CONCATENATE('参加申込書(直接入力用)'!$G$10,'参加申込書(直接入力用)'!$G$11)))</f>
        <v/>
      </c>
      <c r="AE62" s="7"/>
      <c r="AF62" s="7"/>
      <c r="AG62" s="7"/>
      <c r="AH62" s="7"/>
      <c r="AI62" s="7"/>
      <c r="AJ62" s="7" t="str">
        <f t="shared" si="3"/>
        <v/>
      </c>
      <c r="AK62" s="7" t="str">
        <f>IF($AN62="","",LEFT('参加申込書(直接入力用)'!$F74,5))</f>
        <v/>
      </c>
      <c r="AL62" s="7" t="str">
        <f>IF($AN62="","",MID('参加申込書(直接入力用)'!$F74,7,3))</f>
        <v/>
      </c>
      <c r="AM62" s="7" t="str">
        <f>IF($AN62="","",RIGHT('参加申込書(直接入力用)'!$F74,1))</f>
        <v/>
      </c>
      <c r="AN62" s="8" t="str">
        <f>IF('参加申込書(直接入力用)'!$H74=0,"",'参加申込書(直接入力用)'!$H74)</f>
        <v/>
      </c>
      <c r="AO62" s="12" t="str">
        <f>IF('参加申込書(直接入力用)'!$J74=0,"",'参加申込書(直接入力用)'!$J74)</f>
        <v/>
      </c>
      <c r="AP62" s="8" t="str">
        <f>IF('参加申込書(直接入力用)'!$I74=0,"",'参加申込書(直接入力用)'!$I74)</f>
        <v/>
      </c>
      <c r="AQ62" s="8" t="str">
        <f>IF('参加申込書(直接入力用)'!$K74="","",'参加申込書(直接入力用)'!$K74)</f>
        <v/>
      </c>
      <c r="AR62" s="8" t="str">
        <f>IF('参加申込書(直接入力用)'!$L74="","",'参加申込書(直接入力用)'!$L74)</f>
        <v/>
      </c>
      <c r="AS62" s="8" t="str">
        <f>IF('参加申込書(直接入力用)'!$M74=0,"",'参加申込書(直接入力用)'!$M74)</f>
        <v/>
      </c>
      <c r="AT62" s="8" t="str">
        <f>IF('参加申込書(直接入力用)'!$N74=0,"",'参加申込書(直接入力用)'!$N74)</f>
        <v/>
      </c>
      <c r="AU62" s="8"/>
      <c r="AV62" s="8"/>
      <c r="AW62" s="8" t="str">
        <f>IF('参加申込書(直接入力用)'!$Q74=0,"",'参加申込書(直接入力用)'!$Q74)</f>
        <v/>
      </c>
      <c r="AX62" s="8" t="str">
        <f>IF($AN62="","",IF('参加申込書(直接入力用)'!$O74=0,0,'参加申込書(直接入力用)'!$O74))</f>
        <v/>
      </c>
      <c r="AY62" s="8" t="str">
        <f>IF('参加申込書(直接入力用)'!$P74="","",IF('参加申込書(直接入力用)'!$P74="男",1,2))</f>
        <v/>
      </c>
      <c r="AZ62" s="23"/>
      <c r="BA62" s="23"/>
      <c r="BB62" s="8"/>
      <c r="BC62" s="9" t="str">
        <f t="shared" ca="1" si="2"/>
        <v/>
      </c>
    </row>
    <row r="63" spans="1:55" x14ac:dyDescent="0.15">
      <c r="A63" s="5" t="str">
        <f t="shared" ca="1" si="0"/>
        <v/>
      </c>
      <c r="B63" s="6"/>
      <c r="C63" s="8" t="str">
        <f>IF($AN63="","",'参加申込書(直接入力用)'!$G$5)</f>
        <v/>
      </c>
      <c r="D63" s="7" t="str">
        <f>IF($AN63="","",'参加申込書(直接入力用)'!$G$4)</f>
        <v/>
      </c>
      <c r="E63" s="7" t="str">
        <f>IF($AN63="","",'参加申込書(直接入力用)'!$I$9)</f>
        <v/>
      </c>
      <c r="F63" s="7" t="str">
        <f>IF($AN63="","",'参加申込書(直接入力用)'!$K$9)</f>
        <v/>
      </c>
      <c r="G63" s="7" t="str">
        <f>IF($AN63="","",IF('参加申込書(直接入力用)'!$M$5="","",'参加申込書(直接入力用)'!$M$5))</f>
        <v/>
      </c>
      <c r="H63" s="7" t="str">
        <f>IF($AN63="","",IF('参加申込書(直接入力用)'!$M$7="","",'参加申込書(直接入力用)'!$M$7))</f>
        <v/>
      </c>
      <c r="I63" s="7" t="str">
        <f>IF($AN63="","",IF('参加申込書(直接入力用)'!$M$6="","",'参加申込書(直接入力用)'!$M$6))</f>
        <v/>
      </c>
      <c r="J63" s="7" t="str">
        <f>IF($AN63="","",IF('参加申込書(直接入力用)'!$M$8="","",'参加申込書(直接入力用)'!$M$8))</f>
        <v/>
      </c>
      <c r="K63" s="7" t="str">
        <f>IF($AN63="","",IF('参加申込書(直接入力用)'!$G$8="","",'参加申込書(直接入力用)'!$G$8))</f>
        <v/>
      </c>
      <c r="L63" s="7" t="str">
        <f>IF($AN63="","",IF('参加申込書(直接入力用)'!$G$9="","",'参加申込書(直接入力用)'!$G$9))</f>
        <v/>
      </c>
      <c r="M63" s="7"/>
      <c r="N63" s="7"/>
      <c r="O63" s="7"/>
      <c r="P63" s="7"/>
      <c r="Q63" s="7"/>
      <c r="R63" s="7"/>
      <c r="S63" s="7"/>
      <c r="T63" s="7"/>
      <c r="U63" s="7"/>
      <c r="V63" s="7"/>
      <c r="W63" s="7"/>
      <c r="X63" s="7"/>
      <c r="Y63" s="7"/>
      <c r="Z63" s="7"/>
      <c r="AA63" s="7"/>
      <c r="AB63" s="7"/>
      <c r="AC63" s="7"/>
      <c r="AD63" s="7" t="str">
        <f>IF($AN63="","",IF(CONCATENATE('参加申込書(直接入力用)'!$G$10,'参加申込書(直接入力用)'!$G$11)="","",CONCATENATE('参加申込書(直接入力用)'!$G$10,'参加申込書(直接入力用)'!$G$11)))</f>
        <v/>
      </c>
      <c r="AE63" s="7"/>
      <c r="AF63" s="7"/>
      <c r="AG63" s="7"/>
      <c r="AH63" s="7"/>
      <c r="AI63" s="7"/>
      <c r="AJ63" s="7" t="str">
        <f t="shared" si="3"/>
        <v/>
      </c>
      <c r="AK63" s="7" t="str">
        <f>IF($AN63="","",LEFT('参加申込書(直接入力用)'!$F75,5))</f>
        <v/>
      </c>
      <c r="AL63" s="7" t="str">
        <f>IF($AN63="","",MID('参加申込書(直接入力用)'!$F75,7,3))</f>
        <v/>
      </c>
      <c r="AM63" s="7" t="str">
        <f>IF($AN63="","",RIGHT('参加申込書(直接入力用)'!$F75,1))</f>
        <v/>
      </c>
      <c r="AN63" s="8" t="str">
        <f>IF('参加申込書(直接入力用)'!$H75=0,"",'参加申込書(直接入力用)'!$H75)</f>
        <v/>
      </c>
      <c r="AO63" s="12" t="str">
        <f>IF('参加申込書(直接入力用)'!$J75=0,"",'参加申込書(直接入力用)'!$J75)</f>
        <v/>
      </c>
      <c r="AP63" s="8" t="str">
        <f>IF('参加申込書(直接入力用)'!$I75=0,"",'参加申込書(直接入力用)'!$I75)</f>
        <v/>
      </c>
      <c r="AQ63" s="8" t="str">
        <f>IF('参加申込書(直接入力用)'!$K75="","",'参加申込書(直接入力用)'!$K75)</f>
        <v/>
      </c>
      <c r="AR63" s="8" t="str">
        <f>IF('参加申込書(直接入力用)'!$L75="","",'参加申込書(直接入力用)'!$L75)</f>
        <v/>
      </c>
      <c r="AS63" s="8" t="str">
        <f>IF('参加申込書(直接入力用)'!$M75=0,"",'参加申込書(直接入力用)'!$M75)</f>
        <v/>
      </c>
      <c r="AT63" s="8" t="str">
        <f>IF('参加申込書(直接入力用)'!$N75=0,"",'参加申込書(直接入力用)'!$N75)</f>
        <v/>
      </c>
      <c r="AU63" s="8"/>
      <c r="AV63" s="8"/>
      <c r="AW63" s="8" t="str">
        <f>IF('参加申込書(直接入力用)'!$Q75=0,"",'参加申込書(直接入力用)'!$Q75)</f>
        <v/>
      </c>
      <c r="AX63" s="8" t="str">
        <f>IF($AN63="","",IF('参加申込書(直接入力用)'!$O75=0,0,'参加申込書(直接入力用)'!$O75))</f>
        <v/>
      </c>
      <c r="AY63" s="8" t="str">
        <f>IF('参加申込書(直接入力用)'!$P75="","",IF('参加申込書(直接入力用)'!$P75="男",1,2))</f>
        <v/>
      </c>
      <c r="AZ63" s="23"/>
      <c r="BA63" s="23"/>
      <c r="BB63" s="8"/>
      <c r="BC63" s="9" t="str">
        <f t="shared" ca="1" si="2"/>
        <v/>
      </c>
    </row>
    <row r="64" spans="1:55" x14ac:dyDescent="0.15">
      <c r="A64" s="5" t="str">
        <f t="shared" ca="1" si="0"/>
        <v/>
      </c>
      <c r="B64" s="6"/>
      <c r="C64" s="8" t="str">
        <f>IF($AN64="","",'参加申込書(直接入力用)'!$G$5)</f>
        <v/>
      </c>
      <c r="D64" s="7" t="str">
        <f>IF($AN64="","",'参加申込書(直接入力用)'!$G$4)</f>
        <v/>
      </c>
      <c r="E64" s="7" t="str">
        <f>IF($AN64="","",'参加申込書(直接入力用)'!$I$9)</f>
        <v/>
      </c>
      <c r="F64" s="7" t="str">
        <f>IF($AN64="","",'参加申込書(直接入力用)'!$K$9)</f>
        <v/>
      </c>
      <c r="G64" s="7" t="str">
        <f>IF($AN64="","",IF('参加申込書(直接入力用)'!$M$5="","",'参加申込書(直接入力用)'!$M$5))</f>
        <v/>
      </c>
      <c r="H64" s="7" t="str">
        <f>IF($AN64="","",IF('参加申込書(直接入力用)'!$M$7="","",'参加申込書(直接入力用)'!$M$7))</f>
        <v/>
      </c>
      <c r="I64" s="7" t="str">
        <f>IF($AN64="","",IF('参加申込書(直接入力用)'!$M$6="","",'参加申込書(直接入力用)'!$M$6))</f>
        <v/>
      </c>
      <c r="J64" s="7" t="str">
        <f>IF($AN64="","",IF('参加申込書(直接入力用)'!$M$8="","",'参加申込書(直接入力用)'!$M$8))</f>
        <v/>
      </c>
      <c r="K64" s="7" t="str">
        <f>IF($AN64="","",IF('参加申込書(直接入力用)'!$G$8="","",'参加申込書(直接入力用)'!$G$8))</f>
        <v/>
      </c>
      <c r="L64" s="7" t="str">
        <f>IF($AN64="","",IF('参加申込書(直接入力用)'!$G$9="","",'参加申込書(直接入力用)'!$G$9))</f>
        <v/>
      </c>
      <c r="M64" s="7"/>
      <c r="N64" s="7"/>
      <c r="O64" s="7"/>
      <c r="P64" s="7"/>
      <c r="Q64" s="7"/>
      <c r="R64" s="7"/>
      <c r="S64" s="7"/>
      <c r="T64" s="7"/>
      <c r="U64" s="7"/>
      <c r="V64" s="7"/>
      <c r="W64" s="7"/>
      <c r="X64" s="7"/>
      <c r="Y64" s="7"/>
      <c r="Z64" s="7"/>
      <c r="AA64" s="7"/>
      <c r="AB64" s="7"/>
      <c r="AC64" s="7"/>
      <c r="AD64" s="7" t="str">
        <f>IF($AN64="","",IF(CONCATENATE('参加申込書(直接入力用)'!$G$10,'参加申込書(直接入力用)'!$G$11)="","",CONCATENATE('参加申込書(直接入力用)'!$G$10,'参加申込書(直接入力用)'!$G$11)))</f>
        <v/>
      </c>
      <c r="AE64" s="7"/>
      <c r="AF64" s="7"/>
      <c r="AG64" s="7"/>
      <c r="AH64" s="7"/>
      <c r="AI64" s="7"/>
      <c r="AJ64" s="7" t="str">
        <f t="shared" si="3"/>
        <v/>
      </c>
      <c r="AK64" s="7" t="str">
        <f>IF($AN64="","",LEFT('参加申込書(直接入力用)'!$F76,5))</f>
        <v/>
      </c>
      <c r="AL64" s="7" t="str">
        <f>IF($AN64="","",MID('参加申込書(直接入力用)'!$F76,7,3))</f>
        <v/>
      </c>
      <c r="AM64" s="7" t="str">
        <f>IF($AN64="","",RIGHT('参加申込書(直接入力用)'!$F76,1))</f>
        <v/>
      </c>
      <c r="AN64" s="8" t="str">
        <f>IF('参加申込書(直接入力用)'!$H76=0,"",'参加申込書(直接入力用)'!$H76)</f>
        <v/>
      </c>
      <c r="AO64" s="12" t="str">
        <f>IF('参加申込書(直接入力用)'!$J76=0,"",'参加申込書(直接入力用)'!$J76)</f>
        <v/>
      </c>
      <c r="AP64" s="8" t="str">
        <f>IF('参加申込書(直接入力用)'!$I76=0,"",'参加申込書(直接入力用)'!$I76)</f>
        <v/>
      </c>
      <c r="AQ64" s="8" t="str">
        <f>IF('参加申込書(直接入力用)'!$K76="","",'参加申込書(直接入力用)'!$K76)</f>
        <v/>
      </c>
      <c r="AR64" s="8" t="str">
        <f>IF('参加申込書(直接入力用)'!$L76="","",'参加申込書(直接入力用)'!$L76)</f>
        <v/>
      </c>
      <c r="AS64" s="8" t="str">
        <f>IF('参加申込書(直接入力用)'!$M76=0,"",'参加申込書(直接入力用)'!$M76)</f>
        <v/>
      </c>
      <c r="AT64" s="8" t="str">
        <f>IF('参加申込書(直接入力用)'!$N76=0,"",'参加申込書(直接入力用)'!$N76)</f>
        <v/>
      </c>
      <c r="AU64" s="8"/>
      <c r="AV64" s="8"/>
      <c r="AW64" s="8" t="str">
        <f>IF('参加申込書(直接入力用)'!$Q76=0,"",'参加申込書(直接入力用)'!$Q76)</f>
        <v/>
      </c>
      <c r="AX64" s="8" t="str">
        <f>IF($AN64="","",IF('参加申込書(直接入力用)'!$O76=0,0,'参加申込書(直接入力用)'!$O76))</f>
        <v/>
      </c>
      <c r="AY64" s="8" t="str">
        <f>IF('参加申込書(直接入力用)'!$P76="","",IF('参加申込書(直接入力用)'!$P76="男",1,2))</f>
        <v/>
      </c>
      <c r="AZ64" s="23"/>
      <c r="BA64" s="23"/>
      <c r="BB64" s="8"/>
      <c r="BC64" s="9" t="str">
        <f t="shared" ca="1" si="2"/>
        <v/>
      </c>
    </row>
    <row r="65" spans="1:55" x14ac:dyDescent="0.15">
      <c r="A65" s="5" t="str">
        <f t="shared" ca="1" si="0"/>
        <v/>
      </c>
      <c r="B65" s="6"/>
      <c r="C65" s="8" t="str">
        <f>IF($AN65="","",'参加申込書(直接入力用)'!$G$5)</f>
        <v/>
      </c>
      <c r="D65" s="7" t="str">
        <f>IF($AN65="","",'参加申込書(直接入力用)'!$G$4)</f>
        <v/>
      </c>
      <c r="E65" s="7" t="str">
        <f>IF($AN65="","",'参加申込書(直接入力用)'!$I$9)</f>
        <v/>
      </c>
      <c r="F65" s="7" t="str">
        <f>IF($AN65="","",'参加申込書(直接入力用)'!$K$9)</f>
        <v/>
      </c>
      <c r="G65" s="7" t="str">
        <f>IF($AN65="","",IF('参加申込書(直接入力用)'!$M$5="","",'参加申込書(直接入力用)'!$M$5))</f>
        <v/>
      </c>
      <c r="H65" s="7" t="str">
        <f>IF($AN65="","",IF('参加申込書(直接入力用)'!$M$7="","",'参加申込書(直接入力用)'!$M$7))</f>
        <v/>
      </c>
      <c r="I65" s="7" t="str">
        <f>IF($AN65="","",IF('参加申込書(直接入力用)'!$M$6="","",'参加申込書(直接入力用)'!$M$6))</f>
        <v/>
      </c>
      <c r="J65" s="7" t="str">
        <f>IF($AN65="","",IF('参加申込書(直接入力用)'!$M$8="","",'参加申込書(直接入力用)'!$M$8))</f>
        <v/>
      </c>
      <c r="K65" s="7" t="str">
        <f>IF($AN65="","",IF('参加申込書(直接入力用)'!$G$8="","",'参加申込書(直接入力用)'!$G$8))</f>
        <v/>
      </c>
      <c r="L65" s="7" t="str">
        <f>IF($AN65="","",IF('参加申込書(直接入力用)'!$G$9="","",'参加申込書(直接入力用)'!$G$9))</f>
        <v/>
      </c>
      <c r="M65" s="7"/>
      <c r="N65" s="7"/>
      <c r="O65" s="7"/>
      <c r="P65" s="7"/>
      <c r="Q65" s="7"/>
      <c r="R65" s="7"/>
      <c r="S65" s="7"/>
      <c r="T65" s="7"/>
      <c r="U65" s="7"/>
      <c r="V65" s="7"/>
      <c r="W65" s="7"/>
      <c r="X65" s="7"/>
      <c r="Y65" s="7"/>
      <c r="Z65" s="7"/>
      <c r="AA65" s="7"/>
      <c r="AB65" s="7"/>
      <c r="AC65" s="7"/>
      <c r="AD65" s="7" t="str">
        <f>IF($AN65="","",IF(CONCATENATE('参加申込書(直接入力用)'!$G$10,'参加申込書(直接入力用)'!$G$11)="","",CONCATENATE('参加申込書(直接入力用)'!$G$10,'参加申込書(直接入力用)'!$G$11)))</f>
        <v/>
      </c>
      <c r="AE65" s="7"/>
      <c r="AF65" s="7"/>
      <c r="AG65" s="7"/>
      <c r="AH65" s="7"/>
      <c r="AI65" s="7"/>
      <c r="AJ65" s="7" t="str">
        <f t="shared" si="3"/>
        <v/>
      </c>
      <c r="AK65" s="7" t="str">
        <f>IF($AN65="","",LEFT('参加申込書(直接入力用)'!$F77,5))</f>
        <v/>
      </c>
      <c r="AL65" s="7" t="str">
        <f>IF($AN65="","",MID('参加申込書(直接入力用)'!$F77,7,3))</f>
        <v/>
      </c>
      <c r="AM65" s="7" t="str">
        <f>IF($AN65="","",RIGHT('参加申込書(直接入力用)'!$F77,1))</f>
        <v/>
      </c>
      <c r="AN65" s="8" t="str">
        <f>IF('参加申込書(直接入力用)'!$H77=0,"",'参加申込書(直接入力用)'!$H77)</f>
        <v/>
      </c>
      <c r="AO65" s="12" t="str">
        <f>IF('参加申込書(直接入力用)'!$J77=0,"",'参加申込書(直接入力用)'!$J77)</f>
        <v/>
      </c>
      <c r="AP65" s="8" t="str">
        <f>IF('参加申込書(直接入力用)'!$I77=0,"",'参加申込書(直接入力用)'!$I77)</f>
        <v/>
      </c>
      <c r="AQ65" s="8" t="str">
        <f>IF('参加申込書(直接入力用)'!$K77="","",'参加申込書(直接入力用)'!$K77)</f>
        <v/>
      </c>
      <c r="AR65" s="8" t="str">
        <f>IF('参加申込書(直接入力用)'!$L77="","",'参加申込書(直接入力用)'!$L77)</f>
        <v/>
      </c>
      <c r="AS65" s="8" t="str">
        <f>IF('参加申込書(直接入力用)'!$M77=0,"",'参加申込書(直接入力用)'!$M77)</f>
        <v/>
      </c>
      <c r="AT65" s="8" t="str">
        <f>IF('参加申込書(直接入力用)'!$N77=0,"",'参加申込書(直接入力用)'!$N77)</f>
        <v/>
      </c>
      <c r="AU65" s="8"/>
      <c r="AV65" s="8"/>
      <c r="AW65" s="8" t="str">
        <f>IF('参加申込書(直接入力用)'!$Q77=0,"",'参加申込書(直接入力用)'!$Q77)</f>
        <v/>
      </c>
      <c r="AX65" s="8" t="str">
        <f>IF($AN65="","",IF('参加申込書(直接入力用)'!$O77=0,0,'参加申込書(直接入力用)'!$O77))</f>
        <v/>
      </c>
      <c r="AY65" s="8" t="str">
        <f>IF('参加申込書(直接入力用)'!$P77="","",IF('参加申込書(直接入力用)'!$P77="男",1,2))</f>
        <v/>
      </c>
      <c r="AZ65" s="23"/>
      <c r="BA65" s="23"/>
      <c r="BB65" s="8"/>
      <c r="BC65" s="9" t="str">
        <f t="shared" ca="1" si="2"/>
        <v/>
      </c>
    </row>
    <row r="66" spans="1:55" x14ac:dyDescent="0.15">
      <c r="A66" s="5" t="str">
        <f t="shared" ca="1" si="0"/>
        <v/>
      </c>
      <c r="B66" s="6"/>
      <c r="C66" s="8" t="str">
        <f>IF($AN66="","",'参加申込書(直接入力用)'!$G$5)</f>
        <v/>
      </c>
      <c r="D66" s="7" t="str">
        <f>IF($AN66="","",'参加申込書(直接入力用)'!$G$4)</f>
        <v/>
      </c>
      <c r="E66" s="7" t="str">
        <f>IF($AN66="","",'参加申込書(直接入力用)'!$I$9)</f>
        <v/>
      </c>
      <c r="F66" s="7" t="str">
        <f>IF($AN66="","",'参加申込書(直接入力用)'!$K$9)</f>
        <v/>
      </c>
      <c r="G66" s="7" t="str">
        <f>IF($AN66="","",IF('参加申込書(直接入力用)'!$M$5="","",'参加申込書(直接入力用)'!$M$5))</f>
        <v/>
      </c>
      <c r="H66" s="7" t="str">
        <f>IF($AN66="","",IF('参加申込書(直接入力用)'!$M$7="","",'参加申込書(直接入力用)'!$M$7))</f>
        <v/>
      </c>
      <c r="I66" s="7" t="str">
        <f>IF($AN66="","",IF('参加申込書(直接入力用)'!$M$6="","",'参加申込書(直接入力用)'!$M$6))</f>
        <v/>
      </c>
      <c r="J66" s="7" t="str">
        <f>IF($AN66="","",IF('参加申込書(直接入力用)'!$M$8="","",'参加申込書(直接入力用)'!$M$8))</f>
        <v/>
      </c>
      <c r="K66" s="7" t="str">
        <f>IF($AN66="","",IF('参加申込書(直接入力用)'!$G$8="","",'参加申込書(直接入力用)'!$G$8))</f>
        <v/>
      </c>
      <c r="L66" s="7" t="str">
        <f>IF($AN66="","",IF('参加申込書(直接入力用)'!$G$9="","",'参加申込書(直接入力用)'!$G$9))</f>
        <v/>
      </c>
      <c r="M66" s="7"/>
      <c r="N66" s="7"/>
      <c r="O66" s="7"/>
      <c r="P66" s="7"/>
      <c r="Q66" s="7"/>
      <c r="R66" s="7"/>
      <c r="S66" s="7"/>
      <c r="T66" s="7"/>
      <c r="U66" s="7"/>
      <c r="V66" s="7"/>
      <c r="W66" s="7"/>
      <c r="X66" s="7"/>
      <c r="Y66" s="7"/>
      <c r="Z66" s="7"/>
      <c r="AA66" s="7"/>
      <c r="AB66" s="7"/>
      <c r="AC66" s="7"/>
      <c r="AD66" s="7" t="str">
        <f>IF($AN66="","",IF(CONCATENATE('参加申込書(直接入力用)'!$G$10,'参加申込書(直接入力用)'!$G$11)="","",CONCATENATE('参加申込書(直接入力用)'!$G$10,'参加申込書(直接入力用)'!$G$11)))</f>
        <v/>
      </c>
      <c r="AE66" s="7"/>
      <c r="AF66" s="7"/>
      <c r="AG66" s="7"/>
      <c r="AH66" s="7"/>
      <c r="AI66" s="7"/>
      <c r="AJ66" s="7" t="str">
        <f t="shared" si="3"/>
        <v/>
      </c>
      <c r="AK66" s="7" t="str">
        <f>IF($AN66="","",LEFT('参加申込書(直接入力用)'!$F78,5))</f>
        <v/>
      </c>
      <c r="AL66" s="7" t="str">
        <f>IF($AN66="","",MID('参加申込書(直接入力用)'!$F78,7,3))</f>
        <v/>
      </c>
      <c r="AM66" s="7" t="str">
        <f>IF($AN66="","",RIGHT('参加申込書(直接入力用)'!$F78,1))</f>
        <v/>
      </c>
      <c r="AN66" s="8" t="str">
        <f>IF('参加申込書(直接入力用)'!$H78=0,"",'参加申込書(直接入力用)'!$H78)</f>
        <v/>
      </c>
      <c r="AO66" s="12" t="str">
        <f>IF('参加申込書(直接入力用)'!$J78=0,"",'参加申込書(直接入力用)'!$J78)</f>
        <v/>
      </c>
      <c r="AP66" s="8" t="str">
        <f>IF('参加申込書(直接入力用)'!$I78=0,"",'参加申込書(直接入力用)'!$I78)</f>
        <v/>
      </c>
      <c r="AQ66" s="8" t="str">
        <f>IF('参加申込書(直接入力用)'!$K78="","",'参加申込書(直接入力用)'!$K78)</f>
        <v/>
      </c>
      <c r="AR66" s="8" t="str">
        <f>IF('参加申込書(直接入力用)'!$L78="","",'参加申込書(直接入力用)'!$L78)</f>
        <v/>
      </c>
      <c r="AS66" s="8" t="str">
        <f>IF('参加申込書(直接入力用)'!$M78=0,"",'参加申込書(直接入力用)'!$M78)</f>
        <v/>
      </c>
      <c r="AT66" s="8" t="str">
        <f>IF('参加申込書(直接入力用)'!$N78=0,"",'参加申込書(直接入力用)'!$N78)</f>
        <v/>
      </c>
      <c r="AU66" s="8"/>
      <c r="AV66" s="8"/>
      <c r="AW66" s="8" t="str">
        <f>IF('参加申込書(直接入力用)'!$Q78=0,"",'参加申込書(直接入力用)'!$Q78)</f>
        <v/>
      </c>
      <c r="AX66" s="8" t="str">
        <f>IF($AN66="","",IF('参加申込書(直接入力用)'!$O78=0,0,'参加申込書(直接入力用)'!$O78))</f>
        <v/>
      </c>
      <c r="AY66" s="8" t="str">
        <f>IF('参加申込書(直接入力用)'!$P78="","",IF('参加申込書(直接入力用)'!$P78="男",1,2))</f>
        <v/>
      </c>
      <c r="AZ66" s="23"/>
      <c r="BA66" s="23"/>
      <c r="BB66" s="8"/>
      <c r="BC66" s="9" t="str">
        <f t="shared" ca="1" si="2"/>
        <v/>
      </c>
    </row>
    <row r="67" spans="1:55" x14ac:dyDescent="0.15">
      <c r="A67" s="5" t="str">
        <f t="shared" ref="A67:A101" ca="1" si="4">IF($AN67="","",TEXT(NOW(),"YYMMDDHHMMSS"))</f>
        <v/>
      </c>
      <c r="B67" s="6"/>
      <c r="C67" s="8" t="str">
        <f>IF($AN67="","",'参加申込書(直接入力用)'!$G$5)</f>
        <v/>
      </c>
      <c r="D67" s="7" t="str">
        <f>IF($AN67="","",'参加申込書(直接入力用)'!$G$4)</f>
        <v/>
      </c>
      <c r="E67" s="7" t="str">
        <f>IF($AN67="","",'参加申込書(直接入力用)'!$I$9)</f>
        <v/>
      </c>
      <c r="F67" s="7" t="str">
        <f>IF($AN67="","",'参加申込書(直接入力用)'!$K$9)</f>
        <v/>
      </c>
      <c r="G67" s="7" t="str">
        <f>IF($AN67="","",IF('参加申込書(直接入力用)'!$M$5="","",'参加申込書(直接入力用)'!$M$5))</f>
        <v/>
      </c>
      <c r="H67" s="7" t="str">
        <f>IF($AN67="","",IF('参加申込書(直接入力用)'!$M$7="","",'参加申込書(直接入力用)'!$M$7))</f>
        <v/>
      </c>
      <c r="I67" s="7" t="str">
        <f>IF($AN67="","",IF('参加申込書(直接入力用)'!$M$6="","",'参加申込書(直接入力用)'!$M$6))</f>
        <v/>
      </c>
      <c r="J67" s="7" t="str">
        <f>IF($AN67="","",IF('参加申込書(直接入力用)'!$M$8="","",'参加申込書(直接入力用)'!$M$8))</f>
        <v/>
      </c>
      <c r="K67" s="7" t="str">
        <f>IF($AN67="","",IF('参加申込書(直接入力用)'!$G$8="","",'参加申込書(直接入力用)'!$G$8))</f>
        <v/>
      </c>
      <c r="L67" s="7" t="str">
        <f>IF($AN67="","",IF('参加申込書(直接入力用)'!$G$9="","",'参加申込書(直接入力用)'!$G$9))</f>
        <v/>
      </c>
      <c r="M67" s="7"/>
      <c r="N67" s="7"/>
      <c r="O67" s="7"/>
      <c r="P67" s="7"/>
      <c r="Q67" s="7"/>
      <c r="R67" s="7"/>
      <c r="S67" s="7"/>
      <c r="T67" s="7"/>
      <c r="U67" s="7"/>
      <c r="V67" s="7"/>
      <c r="W67" s="7"/>
      <c r="X67" s="7"/>
      <c r="Y67" s="7"/>
      <c r="Z67" s="7"/>
      <c r="AA67" s="7"/>
      <c r="AB67" s="7"/>
      <c r="AC67" s="7"/>
      <c r="AD67" s="7" t="str">
        <f>IF($AN67="","",IF(CONCATENATE('参加申込書(直接入力用)'!$G$10,'参加申込書(直接入力用)'!$G$11)="","",CONCATENATE('参加申込書(直接入力用)'!$G$10,'参加申込書(直接入力用)'!$G$11)))</f>
        <v/>
      </c>
      <c r="AE67" s="7"/>
      <c r="AF67" s="7"/>
      <c r="AG67" s="7"/>
      <c r="AH67" s="7"/>
      <c r="AI67" s="7"/>
      <c r="AJ67" s="7" t="str">
        <f t="shared" si="3"/>
        <v/>
      </c>
      <c r="AK67" s="7" t="str">
        <f>IF($AN67="","",LEFT('参加申込書(直接入力用)'!$F79,5))</f>
        <v/>
      </c>
      <c r="AL67" s="7" t="str">
        <f>IF($AN67="","",MID('参加申込書(直接入力用)'!$F79,7,3))</f>
        <v/>
      </c>
      <c r="AM67" s="7" t="str">
        <f>IF($AN67="","",RIGHT('参加申込書(直接入力用)'!$F79,1))</f>
        <v/>
      </c>
      <c r="AN67" s="8" t="str">
        <f>IF('参加申込書(直接入力用)'!$H79=0,"",'参加申込書(直接入力用)'!$H79)</f>
        <v/>
      </c>
      <c r="AO67" s="12" t="str">
        <f>IF('参加申込書(直接入力用)'!$J79=0,"",'参加申込書(直接入力用)'!$J79)</f>
        <v/>
      </c>
      <c r="AP67" s="8" t="str">
        <f>IF('参加申込書(直接入力用)'!$I79=0,"",'参加申込書(直接入力用)'!$I79)</f>
        <v/>
      </c>
      <c r="AQ67" s="8" t="str">
        <f>IF('参加申込書(直接入力用)'!$K79="","",'参加申込書(直接入力用)'!$K79)</f>
        <v/>
      </c>
      <c r="AR67" s="8" t="str">
        <f>IF('参加申込書(直接入力用)'!$L79="","",'参加申込書(直接入力用)'!$L79)</f>
        <v/>
      </c>
      <c r="AS67" s="8" t="str">
        <f>IF('参加申込書(直接入力用)'!$M79=0,"",'参加申込書(直接入力用)'!$M79)</f>
        <v/>
      </c>
      <c r="AT67" s="8" t="str">
        <f>IF('参加申込書(直接入力用)'!$N79=0,"",'参加申込書(直接入力用)'!$N79)</f>
        <v/>
      </c>
      <c r="AU67" s="8"/>
      <c r="AV67" s="8"/>
      <c r="AW67" s="8" t="str">
        <f>IF('参加申込書(直接入力用)'!$Q79=0,"",'参加申込書(直接入力用)'!$Q79)</f>
        <v/>
      </c>
      <c r="AX67" s="8" t="str">
        <f>IF($AN67="","",IF('参加申込書(直接入力用)'!$O79=0,0,'参加申込書(直接入力用)'!$O79))</f>
        <v/>
      </c>
      <c r="AY67" s="8" t="str">
        <f>IF('参加申込書(直接入力用)'!$P79="","",IF('参加申込書(直接入力用)'!$P79="男",1,2))</f>
        <v/>
      </c>
      <c r="AZ67" s="23"/>
      <c r="BA67" s="23"/>
      <c r="BB67" s="8"/>
      <c r="BC67" s="9" t="str">
        <f t="shared" ref="BC67:BC101" ca="1" si="5">IF($AN67="","",NOW())</f>
        <v/>
      </c>
    </row>
    <row r="68" spans="1:55" x14ac:dyDescent="0.15">
      <c r="A68" s="5" t="str">
        <f t="shared" ca="1" si="4"/>
        <v/>
      </c>
      <c r="B68" s="6"/>
      <c r="C68" s="8" t="str">
        <f>IF($AN68="","",'参加申込書(直接入力用)'!$G$5)</f>
        <v/>
      </c>
      <c r="D68" s="7" t="str">
        <f>IF($AN68="","",'参加申込書(直接入力用)'!$G$4)</f>
        <v/>
      </c>
      <c r="E68" s="7" t="str">
        <f>IF($AN68="","",'参加申込書(直接入力用)'!$I$9)</f>
        <v/>
      </c>
      <c r="F68" s="7" t="str">
        <f>IF($AN68="","",'参加申込書(直接入力用)'!$K$9)</f>
        <v/>
      </c>
      <c r="G68" s="7" t="str">
        <f>IF($AN68="","",IF('参加申込書(直接入力用)'!$M$5="","",'参加申込書(直接入力用)'!$M$5))</f>
        <v/>
      </c>
      <c r="H68" s="7" t="str">
        <f>IF($AN68="","",IF('参加申込書(直接入力用)'!$M$7="","",'参加申込書(直接入力用)'!$M$7))</f>
        <v/>
      </c>
      <c r="I68" s="7" t="str">
        <f>IF($AN68="","",IF('参加申込書(直接入力用)'!$M$6="","",'参加申込書(直接入力用)'!$M$6))</f>
        <v/>
      </c>
      <c r="J68" s="7" t="str">
        <f>IF($AN68="","",IF('参加申込書(直接入力用)'!$M$8="","",'参加申込書(直接入力用)'!$M$8))</f>
        <v/>
      </c>
      <c r="K68" s="7" t="str">
        <f>IF($AN68="","",IF('参加申込書(直接入力用)'!$G$8="","",'参加申込書(直接入力用)'!$G$8))</f>
        <v/>
      </c>
      <c r="L68" s="7" t="str">
        <f>IF($AN68="","",IF('参加申込書(直接入力用)'!$G$9="","",'参加申込書(直接入力用)'!$G$9))</f>
        <v/>
      </c>
      <c r="M68" s="7"/>
      <c r="N68" s="7"/>
      <c r="O68" s="7"/>
      <c r="P68" s="7"/>
      <c r="Q68" s="7"/>
      <c r="R68" s="7"/>
      <c r="S68" s="7"/>
      <c r="T68" s="7"/>
      <c r="U68" s="7"/>
      <c r="V68" s="7"/>
      <c r="W68" s="7"/>
      <c r="X68" s="7"/>
      <c r="Y68" s="7"/>
      <c r="Z68" s="7"/>
      <c r="AA68" s="7"/>
      <c r="AB68" s="7"/>
      <c r="AC68" s="7"/>
      <c r="AD68" s="7" t="str">
        <f>IF($AN68="","",IF(CONCATENATE('参加申込書(直接入力用)'!$G$10,'参加申込書(直接入力用)'!$G$11)="","",CONCATENATE('参加申込書(直接入力用)'!$G$10,'参加申込書(直接入力用)'!$G$11)))</f>
        <v/>
      </c>
      <c r="AE68" s="7"/>
      <c r="AF68" s="7"/>
      <c r="AG68" s="7"/>
      <c r="AH68" s="7"/>
      <c r="AI68" s="7"/>
      <c r="AJ68" s="7" t="str">
        <f t="shared" si="3"/>
        <v/>
      </c>
      <c r="AK68" s="7" t="str">
        <f>IF($AN68="","",LEFT('参加申込書(直接入力用)'!$F80,5))</f>
        <v/>
      </c>
      <c r="AL68" s="7" t="str">
        <f>IF($AN68="","",MID('参加申込書(直接入力用)'!$F80,7,3))</f>
        <v/>
      </c>
      <c r="AM68" s="7" t="str">
        <f>IF($AN68="","",RIGHT('参加申込書(直接入力用)'!$F80,1))</f>
        <v/>
      </c>
      <c r="AN68" s="8" t="str">
        <f>IF('参加申込書(直接入力用)'!$H80=0,"",'参加申込書(直接入力用)'!$H80)</f>
        <v/>
      </c>
      <c r="AO68" s="12" t="str">
        <f>IF('参加申込書(直接入力用)'!$J80=0,"",'参加申込書(直接入力用)'!$J80)</f>
        <v/>
      </c>
      <c r="AP68" s="8" t="str">
        <f>IF('参加申込書(直接入力用)'!$I80=0,"",'参加申込書(直接入力用)'!$I80)</f>
        <v/>
      </c>
      <c r="AQ68" s="8" t="str">
        <f>IF('参加申込書(直接入力用)'!$K80="","",'参加申込書(直接入力用)'!$K80)</f>
        <v/>
      </c>
      <c r="AR68" s="8" t="str">
        <f>IF('参加申込書(直接入力用)'!$L80="","",'参加申込書(直接入力用)'!$L80)</f>
        <v/>
      </c>
      <c r="AS68" s="8" t="str">
        <f>IF('参加申込書(直接入力用)'!$M80=0,"",'参加申込書(直接入力用)'!$M80)</f>
        <v/>
      </c>
      <c r="AT68" s="8" t="str">
        <f>IF('参加申込書(直接入力用)'!$N80=0,"",'参加申込書(直接入力用)'!$N80)</f>
        <v/>
      </c>
      <c r="AU68" s="8"/>
      <c r="AV68" s="8"/>
      <c r="AW68" s="8" t="str">
        <f>IF('参加申込書(直接入力用)'!$Q80=0,"",'参加申込書(直接入力用)'!$Q80)</f>
        <v/>
      </c>
      <c r="AX68" s="8" t="str">
        <f>IF($AN68="","",IF('参加申込書(直接入力用)'!$O80=0,0,'参加申込書(直接入力用)'!$O80))</f>
        <v/>
      </c>
      <c r="AY68" s="8" t="str">
        <f>IF('参加申込書(直接入力用)'!$P80="","",IF('参加申込書(直接入力用)'!$P80="男",1,2))</f>
        <v/>
      </c>
      <c r="AZ68" s="23"/>
      <c r="BA68" s="23"/>
      <c r="BB68" s="8"/>
      <c r="BC68" s="9" t="str">
        <f t="shared" ca="1" si="5"/>
        <v/>
      </c>
    </row>
    <row r="69" spans="1:55" x14ac:dyDescent="0.15">
      <c r="A69" s="5" t="str">
        <f t="shared" ca="1" si="4"/>
        <v/>
      </c>
      <c r="B69" s="6"/>
      <c r="C69" s="8" t="str">
        <f>IF($AN69="","",'参加申込書(直接入力用)'!$G$5)</f>
        <v/>
      </c>
      <c r="D69" s="7" t="str">
        <f>IF($AN69="","",'参加申込書(直接入力用)'!$G$4)</f>
        <v/>
      </c>
      <c r="E69" s="7" t="str">
        <f>IF($AN69="","",'参加申込書(直接入力用)'!$I$9)</f>
        <v/>
      </c>
      <c r="F69" s="7" t="str">
        <f>IF($AN69="","",'参加申込書(直接入力用)'!$K$9)</f>
        <v/>
      </c>
      <c r="G69" s="7" t="str">
        <f>IF($AN69="","",IF('参加申込書(直接入力用)'!$M$5="","",'参加申込書(直接入力用)'!$M$5))</f>
        <v/>
      </c>
      <c r="H69" s="7" t="str">
        <f>IF($AN69="","",IF('参加申込書(直接入力用)'!$M$7="","",'参加申込書(直接入力用)'!$M$7))</f>
        <v/>
      </c>
      <c r="I69" s="7" t="str">
        <f>IF($AN69="","",IF('参加申込書(直接入力用)'!$M$6="","",'参加申込書(直接入力用)'!$M$6))</f>
        <v/>
      </c>
      <c r="J69" s="7" t="str">
        <f>IF($AN69="","",IF('参加申込書(直接入力用)'!$M$8="","",'参加申込書(直接入力用)'!$M$8))</f>
        <v/>
      </c>
      <c r="K69" s="7" t="str">
        <f>IF($AN69="","",IF('参加申込書(直接入力用)'!$G$8="","",'参加申込書(直接入力用)'!$G$8))</f>
        <v/>
      </c>
      <c r="L69" s="7" t="str">
        <f>IF($AN69="","",IF('参加申込書(直接入力用)'!$G$9="","",'参加申込書(直接入力用)'!$G$9))</f>
        <v/>
      </c>
      <c r="M69" s="7"/>
      <c r="N69" s="7"/>
      <c r="O69" s="7"/>
      <c r="P69" s="7"/>
      <c r="Q69" s="7"/>
      <c r="R69" s="7"/>
      <c r="S69" s="7"/>
      <c r="T69" s="7"/>
      <c r="U69" s="7"/>
      <c r="V69" s="7"/>
      <c r="W69" s="7"/>
      <c r="X69" s="7"/>
      <c r="Y69" s="7"/>
      <c r="Z69" s="7"/>
      <c r="AA69" s="7"/>
      <c r="AB69" s="7"/>
      <c r="AC69" s="7"/>
      <c r="AD69" s="7" t="str">
        <f>IF($AN69="","",IF(CONCATENATE('参加申込書(直接入力用)'!$G$10,'参加申込書(直接入力用)'!$G$11)="","",CONCATENATE('参加申込書(直接入力用)'!$G$10,'参加申込書(直接入力用)'!$G$11)))</f>
        <v/>
      </c>
      <c r="AE69" s="7"/>
      <c r="AF69" s="7"/>
      <c r="AG69" s="7"/>
      <c r="AH69" s="7"/>
      <c r="AI69" s="7"/>
      <c r="AJ69" s="7" t="str">
        <f t="shared" si="3"/>
        <v/>
      </c>
      <c r="AK69" s="7" t="str">
        <f>IF($AN69="","",LEFT('参加申込書(直接入力用)'!$F81,5))</f>
        <v/>
      </c>
      <c r="AL69" s="7" t="str">
        <f>IF($AN69="","",MID('参加申込書(直接入力用)'!$F81,7,3))</f>
        <v/>
      </c>
      <c r="AM69" s="7" t="str">
        <f>IF($AN69="","",RIGHT('参加申込書(直接入力用)'!$F81,1))</f>
        <v/>
      </c>
      <c r="AN69" s="8" t="str">
        <f>IF('参加申込書(直接入力用)'!$H81=0,"",'参加申込書(直接入力用)'!$H81)</f>
        <v/>
      </c>
      <c r="AO69" s="12" t="str">
        <f>IF('参加申込書(直接入力用)'!$J81=0,"",'参加申込書(直接入力用)'!$J81)</f>
        <v/>
      </c>
      <c r="AP69" s="8" t="str">
        <f>IF('参加申込書(直接入力用)'!$I81=0,"",'参加申込書(直接入力用)'!$I81)</f>
        <v/>
      </c>
      <c r="AQ69" s="8" t="str">
        <f>IF('参加申込書(直接入力用)'!$K81="","",'参加申込書(直接入力用)'!$K81)</f>
        <v/>
      </c>
      <c r="AR69" s="8" t="str">
        <f>IF('参加申込書(直接入力用)'!$L81="","",'参加申込書(直接入力用)'!$L81)</f>
        <v/>
      </c>
      <c r="AS69" s="8" t="str">
        <f>IF('参加申込書(直接入力用)'!$M81=0,"",'参加申込書(直接入力用)'!$M81)</f>
        <v/>
      </c>
      <c r="AT69" s="8" t="str">
        <f>IF('参加申込書(直接入力用)'!$N81=0,"",'参加申込書(直接入力用)'!$N81)</f>
        <v/>
      </c>
      <c r="AU69" s="8"/>
      <c r="AV69" s="8"/>
      <c r="AW69" s="8" t="str">
        <f>IF('参加申込書(直接入力用)'!$Q81=0,"",'参加申込書(直接入力用)'!$Q81)</f>
        <v/>
      </c>
      <c r="AX69" s="8" t="str">
        <f>IF($AN69="","",IF('参加申込書(直接入力用)'!$O81=0,0,'参加申込書(直接入力用)'!$O81))</f>
        <v/>
      </c>
      <c r="AY69" s="8" t="str">
        <f>IF('参加申込書(直接入力用)'!$P81="","",IF('参加申込書(直接入力用)'!$P81="男",1,2))</f>
        <v/>
      </c>
      <c r="AZ69" s="23"/>
      <c r="BA69" s="23"/>
      <c r="BB69" s="8"/>
      <c r="BC69" s="9" t="str">
        <f t="shared" ca="1" si="5"/>
        <v/>
      </c>
    </row>
    <row r="70" spans="1:55" x14ac:dyDescent="0.15">
      <c r="A70" s="5" t="str">
        <f t="shared" ca="1" si="4"/>
        <v/>
      </c>
      <c r="B70" s="6"/>
      <c r="C70" s="8" t="str">
        <f>IF($AN70="","",'参加申込書(直接入力用)'!$G$5)</f>
        <v/>
      </c>
      <c r="D70" s="7" t="str">
        <f>IF($AN70="","",'参加申込書(直接入力用)'!$G$4)</f>
        <v/>
      </c>
      <c r="E70" s="7" t="str">
        <f>IF($AN70="","",'参加申込書(直接入力用)'!$I$9)</f>
        <v/>
      </c>
      <c r="F70" s="7" t="str">
        <f>IF($AN70="","",'参加申込書(直接入力用)'!$K$9)</f>
        <v/>
      </c>
      <c r="G70" s="7" t="str">
        <f>IF($AN70="","",IF('参加申込書(直接入力用)'!$M$5="","",'参加申込書(直接入力用)'!$M$5))</f>
        <v/>
      </c>
      <c r="H70" s="7" t="str">
        <f>IF($AN70="","",IF('参加申込書(直接入力用)'!$M$7="","",'参加申込書(直接入力用)'!$M$7))</f>
        <v/>
      </c>
      <c r="I70" s="7" t="str">
        <f>IF($AN70="","",IF('参加申込書(直接入力用)'!$M$6="","",'参加申込書(直接入力用)'!$M$6))</f>
        <v/>
      </c>
      <c r="J70" s="7" t="str">
        <f>IF($AN70="","",IF('参加申込書(直接入力用)'!$M$8="","",'参加申込書(直接入力用)'!$M$8))</f>
        <v/>
      </c>
      <c r="K70" s="7" t="str">
        <f>IF($AN70="","",IF('参加申込書(直接入力用)'!$G$8="","",'参加申込書(直接入力用)'!$G$8))</f>
        <v/>
      </c>
      <c r="L70" s="7" t="str">
        <f>IF($AN70="","",IF('参加申込書(直接入力用)'!$G$9="","",'参加申込書(直接入力用)'!$G$9))</f>
        <v/>
      </c>
      <c r="M70" s="7"/>
      <c r="N70" s="7"/>
      <c r="O70" s="7"/>
      <c r="P70" s="7"/>
      <c r="Q70" s="7"/>
      <c r="R70" s="7"/>
      <c r="S70" s="7"/>
      <c r="T70" s="7"/>
      <c r="U70" s="7"/>
      <c r="V70" s="7"/>
      <c r="W70" s="7"/>
      <c r="X70" s="7"/>
      <c r="Y70" s="7"/>
      <c r="Z70" s="7"/>
      <c r="AA70" s="7"/>
      <c r="AB70" s="7"/>
      <c r="AC70" s="7"/>
      <c r="AD70" s="7" t="str">
        <f>IF($AN70="","",IF(CONCATENATE('参加申込書(直接入力用)'!$G$10,'参加申込書(直接入力用)'!$G$11)="","",CONCATENATE('参加申込書(直接入力用)'!$G$10,'参加申込書(直接入力用)'!$G$11)))</f>
        <v/>
      </c>
      <c r="AE70" s="7"/>
      <c r="AF70" s="7"/>
      <c r="AG70" s="7"/>
      <c r="AH70" s="7"/>
      <c r="AI70" s="7"/>
      <c r="AJ70" s="7" t="str">
        <f t="shared" si="3"/>
        <v/>
      </c>
      <c r="AK70" s="7" t="str">
        <f>IF($AN70="","",LEFT('参加申込書(直接入力用)'!$F82,5))</f>
        <v/>
      </c>
      <c r="AL70" s="7" t="str">
        <f>IF($AN70="","",MID('参加申込書(直接入力用)'!$F82,7,3))</f>
        <v/>
      </c>
      <c r="AM70" s="7" t="str">
        <f>IF($AN70="","",RIGHT('参加申込書(直接入力用)'!$F82,1))</f>
        <v/>
      </c>
      <c r="AN70" s="8" t="str">
        <f>IF('参加申込書(直接入力用)'!$H82=0,"",'参加申込書(直接入力用)'!$H82)</f>
        <v/>
      </c>
      <c r="AO70" s="12" t="str">
        <f>IF('参加申込書(直接入力用)'!$J82=0,"",'参加申込書(直接入力用)'!$J82)</f>
        <v/>
      </c>
      <c r="AP70" s="8" t="str">
        <f>IF('参加申込書(直接入力用)'!$I82=0,"",'参加申込書(直接入力用)'!$I82)</f>
        <v/>
      </c>
      <c r="AQ70" s="8" t="str">
        <f>IF('参加申込書(直接入力用)'!$K82="","",'参加申込書(直接入力用)'!$K82)</f>
        <v/>
      </c>
      <c r="AR70" s="8" t="str">
        <f>IF('参加申込書(直接入力用)'!$L82="","",'参加申込書(直接入力用)'!$L82)</f>
        <v/>
      </c>
      <c r="AS70" s="8" t="str">
        <f>IF('参加申込書(直接入力用)'!$M82=0,"",'参加申込書(直接入力用)'!$M82)</f>
        <v/>
      </c>
      <c r="AT70" s="8" t="str">
        <f>IF('参加申込書(直接入力用)'!$N82=0,"",'参加申込書(直接入力用)'!$N82)</f>
        <v/>
      </c>
      <c r="AU70" s="8"/>
      <c r="AV70" s="8"/>
      <c r="AW70" s="8" t="str">
        <f>IF('参加申込書(直接入力用)'!$Q82=0,"",'参加申込書(直接入力用)'!$Q82)</f>
        <v/>
      </c>
      <c r="AX70" s="8" t="str">
        <f>IF($AN70="","",IF('参加申込書(直接入力用)'!$O82=0,0,'参加申込書(直接入力用)'!$O82))</f>
        <v/>
      </c>
      <c r="AY70" s="8" t="str">
        <f>IF('参加申込書(直接入力用)'!$P82="","",IF('参加申込書(直接入力用)'!$P82="男",1,2))</f>
        <v/>
      </c>
      <c r="AZ70" s="23"/>
      <c r="BA70" s="23"/>
      <c r="BB70" s="8"/>
      <c r="BC70" s="9" t="str">
        <f t="shared" ca="1" si="5"/>
        <v/>
      </c>
    </row>
    <row r="71" spans="1:55" x14ac:dyDescent="0.15">
      <c r="A71" s="5" t="str">
        <f t="shared" ca="1" si="4"/>
        <v/>
      </c>
      <c r="B71" s="6"/>
      <c r="C71" s="8" t="str">
        <f>IF($AN71="","",'参加申込書(直接入力用)'!$G$5)</f>
        <v/>
      </c>
      <c r="D71" s="7" t="str">
        <f>IF($AN71="","",'参加申込書(直接入力用)'!$G$4)</f>
        <v/>
      </c>
      <c r="E71" s="7" t="str">
        <f>IF($AN71="","",'参加申込書(直接入力用)'!$I$9)</f>
        <v/>
      </c>
      <c r="F71" s="7" t="str">
        <f>IF($AN71="","",'参加申込書(直接入力用)'!$K$9)</f>
        <v/>
      </c>
      <c r="G71" s="7" t="str">
        <f>IF($AN71="","",IF('参加申込書(直接入力用)'!$M$5="","",'参加申込書(直接入力用)'!$M$5))</f>
        <v/>
      </c>
      <c r="H71" s="7" t="str">
        <f>IF($AN71="","",IF('参加申込書(直接入力用)'!$M$7="","",'参加申込書(直接入力用)'!$M$7))</f>
        <v/>
      </c>
      <c r="I71" s="7" t="str">
        <f>IF($AN71="","",IF('参加申込書(直接入力用)'!$M$6="","",'参加申込書(直接入力用)'!$M$6))</f>
        <v/>
      </c>
      <c r="J71" s="7" t="str">
        <f>IF($AN71="","",IF('参加申込書(直接入力用)'!$M$8="","",'参加申込書(直接入力用)'!$M$8))</f>
        <v/>
      </c>
      <c r="K71" s="7" t="str">
        <f>IF($AN71="","",IF('参加申込書(直接入力用)'!$G$8="","",'参加申込書(直接入力用)'!$G$8))</f>
        <v/>
      </c>
      <c r="L71" s="7" t="str">
        <f>IF($AN71="","",IF('参加申込書(直接入力用)'!$G$9="","",'参加申込書(直接入力用)'!$G$9))</f>
        <v/>
      </c>
      <c r="M71" s="7"/>
      <c r="N71" s="7"/>
      <c r="O71" s="7"/>
      <c r="P71" s="7"/>
      <c r="Q71" s="7"/>
      <c r="R71" s="7"/>
      <c r="S71" s="7"/>
      <c r="T71" s="7"/>
      <c r="U71" s="7"/>
      <c r="V71" s="7"/>
      <c r="W71" s="7"/>
      <c r="X71" s="7"/>
      <c r="Y71" s="7"/>
      <c r="Z71" s="7"/>
      <c r="AA71" s="7"/>
      <c r="AB71" s="7"/>
      <c r="AC71" s="7"/>
      <c r="AD71" s="7" t="str">
        <f>IF($AN71="","",IF(CONCATENATE('参加申込書(直接入力用)'!$G$10,'参加申込書(直接入力用)'!$G$11)="","",CONCATENATE('参加申込書(直接入力用)'!$G$10,'参加申込書(直接入力用)'!$G$11)))</f>
        <v/>
      </c>
      <c r="AE71" s="7"/>
      <c r="AF71" s="7"/>
      <c r="AG71" s="7"/>
      <c r="AH71" s="7"/>
      <c r="AI71" s="7"/>
      <c r="AJ71" s="7" t="str">
        <f t="shared" si="3"/>
        <v/>
      </c>
      <c r="AK71" s="7" t="str">
        <f>IF($AN71="","",LEFT('参加申込書(直接入力用)'!$F83,5))</f>
        <v/>
      </c>
      <c r="AL71" s="7" t="str">
        <f>IF($AN71="","",MID('参加申込書(直接入力用)'!$F83,7,3))</f>
        <v/>
      </c>
      <c r="AM71" s="7" t="str">
        <f>IF($AN71="","",RIGHT('参加申込書(直接入力用)'!$F83,1))</f>
        <v/>
      </c>
      <c r="AN71" s="8" t="str">
        <f>IF('参加申込書(直接入力用)'!$H83=0,"",'参加申込書(直接入力用)'!$H83)</f>
        <v/>
      </c>
      <c r="AO71" s="12" t="str">
        <f>IF('参加申込書(直接入力用)'!$J83=0,"",'参加申込書(直接入力用)'!$J83)</f>
        <v/>
      </c>
      <c r="AP71" s="8" t="str">
        <f>IF('参加申込書(直接入力用)'!$I83=0,"",'参加申込書(直接入力用)'!$I83)</f>
        <v/>
      </c>
      <c r="AQ71" s="8" t="str">
        <f>IF('参加申込書(直接入力用)'!$K83="","",'参加申込書(直接入力用)'!$K83)</f>
        <v/>
      </c>
      <c r="AR71" s="8" t="str">
        <f>IF('参加申込書(直接入力用)'!$L83="","",'参加申込書(直接入力用)'!$L83)</f>
        <v/>
      </c>
      <c r="AS71" s="8" t="str">
        <f>IF('参加申込書(直接入力用)'!$M83=0,"",'参加申込書(直接入力用)'!$M83)</f>
        <v/>
      </c>
      <c r="AT71" s="8" t="str">
        <f>IF('参加申込書(直接入力用)'!$N83=0,"",'参加申込書(直接入力用)'!$N83)</f>
        <v/>
      </c>
      <c r="AU71" s="8"/>
      <c r="AV71" s="8"/>
      <c r="AW71" s="8" t="str">
        <f>IF('参加申込書(直接入力用)'!$Q83=0,"",'参加申込書(直接入力用)'!$Q83)</f>
        <v/>
      </c>
      <c r="AX71" s="8" t="str">
        <f>IF($AN71="","",IF('参加申込書(直接入力用)'!$O83=0,0,'参加申込書(直接入力用)'!$O83))</f>
        <v/>
      </c>
      <c r="AY71" s="8" t="str">
        <f>IF('参加申込書(直接入力用)'!$P83="","",IF('参加申込書(直接入力用)'!$P83="男",1,2))</f>
        <v/>
      </c>
      <c r="AZ71" s="23"/>
      <c r="BA71" s="23"/>
      <c r="BB71" s="8"/>
      <c r="BC71" s="9" t="str">
        <f t="shared" ca="1" si="5"/>
        <v/>
      </c>
    </row>
    <row r="72" spans="1:55" x14ac:dyDescent="0.15">
      <c r="A72" s="5" t="str">
        <f t="shared" ca="1" si="4"/>
        <v/>
      </c>
      <c r="B72" s="6"/>
      <c r="C72" s="8" t="str">
        <f>IF($AN72="","",'参加申込書(直接入力用)'!$G$5)</f>
        <v/>
      </c>
      <c r="D72" s="7" t="str">
        <f>IF($AN72="","",'参加申込書(直接入力用)'!$G$4)</f>
        <v/>
      </c>
      <c r="E72" s="7" t="str">
        <f>IF($AN72="","",'参加申込書(直接入力用)'!$I$9)</f>
        <v/>
      </c>
      <c r="F72" s="7" t="str">
        <f>IF($AN72="","",'参加申込書(直接入力用)'!$K$9)</f>
        <v/>
      </c>
      <c r="G72" s="7" t="str">
        <f>IF($AN72="","",IF('参加申込書(直接入力用)'!$M$5="","",'参加申込書(直接入力用)'!$M$5))</f>
        <v/>
      </c>
      <c r="H72" s="7" t="str">
        <f>IF($AN72="","",IF('参加申込書(直接入力用)'!$M$7="","",'参加申込書(直接入力用)'!$M$7))</f>
        <v/>
      </c>
      <c r="I72" s="7" t="str">
        <f>IF($AN72="","",IF('参加申込書(直接入力用)'!$M$6="","",'参加申込書(直接入力用)'!$M$6))</f>
        <v/>
      </c>
      <c r="J72" s="7" t="str">
        <f>IF($AN72="","",IF('参加申込書(直接入力用)'!$M$8="","",'参加申込書(直接入力用)'!$M$8))</f>
        <v/>
      </c>
      <c r="K72" s="7" t="str">
        <f>IF($AN72="","",IF('参加申込書(直接入力用)'!$G$8="","",'参加申込書(直接入力用)'!$G$8))</f>
        <v/>
      </c>
      <c r="L72" s="7" t="str">
        <f>IF($AN72="","",IF('参加申込書(直接入力用)'!$G$9="","",'参加申込書(直接入力用)'!$G$9))</f>
        <v/>
      </c>
      <c r="M72" s="7"/>
      <c r="N72" s="7"/>
      <c r="O72" s="7"/>
      <c r="P72" s="7"/>
      <c r="Q72" s="7"/>
      <c r="R72" s="7"/>
      <c r="S72" s="7"/>
      <c r="T72" s="7"/>
      <c r="U72" s="7"/>
      <c r="V72" s="7"/>
      <c r="W72" s="7"/>
      <c r="X72" s="7"/>
      <c r="Y72" s="7"/>
      <c r="Z72" s="7"/>
      <c r="AA72" s="7"/>
      <c r="AB72" s="7"/>
      <c r="AC72" s="7"/>
      <c r="AD72" s="7" t="str">
        <f>IF($AN72="","",IF(CONCATENATE('参加申込書(直接入力用)'!$G$10,'参加申込書(直接入力用)'!$G$11)="","",CONCATENATE('参加申込書(直接入力用)'!$G$10,'参加申込書(直接入力用)'!$G$11)))</f>
        <v/>
      </c>
      <c r="AE72" s="7"/>
      <c r="AF72" s="7"/>
      <c r="AG72" s="7"/>
      <c r="AH72" s="7"/>
      <c r="AI72" s="7"/>
      <c r="AJ72" s="7" t="str">
        <f t="shared" si="3"/>
        <v/>
      </c>
      <c r="AK72" s="7" t="str">
        <f>IF($AN72="","",LEFT('参加申込書(直接入力用)'!$F84,5))</f>
        <v/>
      </c>
      <c r="AL72" s="7" t="str">
        <f>IF($AN72="","",MID('参加申込書(直接入力用)'!$F84,7,3))</f>
        <v/>
      </c>
      <c r="AM72" s="7" t="str">
        <f>IF($AN72="","",RIGHT('参加申込書(直接入力用)'!$F84,1))</f>
        <v/>
      </c>
      <c r="AN72" s="8" t="str">
        <f>IF('参加申込書(直接入力用)'!$H84=0,"",'参加申込書(直接入力用)'!$H84)</f>
        <v/>
      </c>
      <c r="AO72" s="12" t="str">
        <f>IF('参加申込書(直接入力用)'!$J84=0,"",'参加申込書(直接入力用)'!$J84)</f>
        <v/>
      </c>
      <c r="AP72" s="8" t="str">
        <f>IF('参加申込書(直接入力用)'!$I84=0,"",'参加申込書(直接入力用)'!$I84)</f>
        <v/>
      </c>
      <c r="AQ72" s="8" t="str">
        <f>IF('参加申込書(直接入力用)'!$K84="","",'参加申込書(直接入力用)'!$K84)</f>
        <v/>
      </c>
      <c r="AR72" s="8" t="str">
        <f>IF('参加申込書(直接入力用)'!$L84="","",'参加申込書(直接入力用)'!$L84)</f>
        <v/>
      </c>
      <c r="AS72" s="8" t="str">
        <f>IF('参加申込書(直接入力用)'!$M84=0,"",'参加申込書(直接入力用)'!$M84)</f>
        <v/>
      </c>
      <c r="AT72" s="8" t="str">
        <f>IF('参加申込書(直接入力用)'!$N84=0,"",'参加申込書(直接入力用)'!$N84)</f>
        <v/>
      </c>
      <c r="AU72" s="8"/>
      <c r="AV72" s="8"/>
      <c r="AW72" s="8" t="str">
        <f>IF('参加申込書(直接入力用)'!$Q84=0,"",'参加申込書(直接入力用)'!$Q84)</f>
        <v/>
      </c>
      <c r="AX72" s="8" t="str">
        <f>IF($AN72="","",IF('参加申込書(直接入力用)'!$O84=0,0,'参加申込書(直接入力用)'!$O84))</f>
        <v/>
      </c>
      <c r="AY72" s="8" t="str">
        <f>IF('参加申込書(直接入力用)'!$P84="","",IF('参加申込書(直接入力用)'!$P84="男",1,2))</f>
        <v/>
      </c>
      <c r="AZ72" s="23"/>
      <c r="BA72" s="23"/>
      <c r="BB72" s="8"/>
      <c r="BC72" s="9" t="str">
        <f t="shared" ca="1" si="5"/>
        <v/>
      </c>
    </row>
    <row r="73" spans="1:55" x14ac:dyDescent="0.15">
      <c r="A73" s="5" t="str">
        <f t="shared" ca="1" si="4"/>
        <v/>
      </c>
      <c r="B73" s="6"/>
      <c r="C73" s="8" t="str">
        <f>IF($AN73="","",'参加申込書(直接入力用)'!$G$5)</f>
        <v/>
      </c>
      <c r="D73" s="7" t="str">
        <f>IF($AN73="","",'参加申込書(直接入力用)'!$G$4)</f>
        <v/>
      </c>
      <c r="E73" s="7" t="str">
        <f>IF($AN73="","",'参加申込書(直接入力用)'!$I$9)</f>
        <v/>
      </c>
      <c r="F73" s="7" t="str">
        <f>IF($AN73="","",'参加申込書(直接入力用)'!$K$9)</f>
        <v/>
      </c>
      <c r="G73" s="7" t="str">
        <f>IF($AN73="","",IF('参加申込書(直接入力用)'!$M$5="","",'参加申込書(直接入力用)'!$M$5))</f>
        <v/>
      </c>
      <c r="H73" s="7" t="str">
        <f>IF($AN73="","",IF('参加申込書(直接入力用)'!$M$7="","",'参加申込書(直接入力用)'!$M$7))</f>
        <v/>
      </c>
      <c r="I73" s="7" t="str">
        <f>IF($AN73="","",IF('参加申込書(直接入力用)'!$M$6="","",'参加申込書(直接入力用)'!$M$6))</f>
        <v/>
      </c>
      <c r="J73" s="7" t="str">
        <f>IF($AN73="","",IF('参加申込書(直接入力用)'!$M$8="","",'参加申込書(直接入力用)'!$M$8))</f>
        <v/>
      </c>
      <c r="K73" s="7" t="str">
        <f>IF($AN73="","",IF('参加申込書(直接入力用)'!$G$8="","",'参加申込書(直接入力用)'!$G$8))</f>
        <v/>
      </c>
      <c r="L73" s="7" t="str">
        <f>IF($AN73="","",IF('参加申込書(直接入力用)'!$G$9="","",'参加申込書(直接入力用)'!$G$9))</f>
        <v/>
      </c>
      <c r="M73" s="7"/>
      <c r="N73" s="7"/>
      <c r="O73" s="7"/>
      <c r="P73" s="7"/>
      <c r="Q73" s="7"/>
      <c r="R73" s="7"/>
      <c r="S73" s="7"/>
      <c r="T73" s="7"/>
      <c r="U73" s="7"/>
      <c r="V73" s="7"/>
      <c r="W73" s="7"/>
      <c r="X73" s="7"/>
      <c r="Y73" s="7"/>
      <c r="Z73" s="7"/>
      <c r="AA73" s="7"/>
      <c r="AB73" s="7"/>
      <c r="AC73" s="7"/>
      <c r="AD73" s="7" t="str">
        <f>IF($AN73="","",IF(CONCATENATE('参加申込書(直接入力用)'!$G$10,'参加申込書(直接入力用)'!$G$11)="","",CONCATENATE('参加申込書(直接入力用)'!$G$10,'参加申込書(直接入力用)'!$G$11)))</f>
        <v/>
      </c>
      <c r="AE73" s="7"/>
      <c r="AF73" s="7"/>
      <c r="AG73" s="7"/>
      <c r="AH73" s="7"/>
      <c r="AI73" s="7"/>
      <c r="AJ73" s="7" t="str">
        <f t="shared" si="3"/>
        <v/>
      </c>
      <c r="AK73" s="7" t="str">
        <f>IF($AN73="","",LEFT('参加申込書(直接入力用)'!$F85,5))</f>
        <v/>
      </c>
      <c r="AL73" s="7" t="str">
        <f>IF($AN73="","",MID('参加申込書(直接入力用)'!$F85,7,3))</f>
        <v/>
      </c>
      <c r="AM73" s="7" t="str">
        <f>IF($AN73="","",RIGHT('参加申込書(直接入力用)'!$F85,1))</f>
        <v/>
      </c>
      <c r="AN73" s="8" t="str">
        <f>IF('参加申込書(直接入力用)'!$H85=0,"",'参加申込書(直接入力用)'!$H85)</f>
        <v/>
      </c>
      <c r="AO73" s="12" t="str">
        <f>IF('参加申込書(直接入力用)'!$J85=0,"",'参加申込書(直接入力用)'!$J85)</f>
        <v/>
      </c>
      <c r="AP73" s="8" t="str">
        <f>IF('参加申込書(直接入力用)'!$I85=0,"",'参加申込書(直接入力用)'!$I85)</f>
        <v/>
      </c>
      <c r="AQ73" s="8" t="str">
        <f>IF('参加申込書(直接入力用)'!$K85="","",'参加申込書(直接入力用)'!$K85)</f>
        <v/>
      </c>
      <c r="AR73" s="8" t="str">
        <f>IF('参加申込書(直接入力用)'!$L85="","",'参加申込書(直接入力用)'!$L85)</f>
        <v/>
      </c>
      <c r="AS73" s="8" t="str">
        <f>IF('参加申込書(直接入力用)'!$M85=0,"",'参加申込書(直接入力用)'!$M85)</f>
        <v/>
      </c>
      <c r="AT73" s="8" t="str">
        <f>IF('参加申込書(直接入力用)'!$N85=0,"",'参加申込書(直接入力用)'!$N85)</f>
        <v/>
      </c>
      <c r="AU73" s="8"/>
      <c r="AV73" s="8"/>
      <c r="AW73" s="8" t="str">
        <f>IF('参加申込書(直接入力用)'!$Q85=0,"",'参加申込書(直接入力用)'!$Q85)</f>
        <v/>
      </c>
      <c r="AX73" s="8" t="str">
        <f>IF($AN73="","",IF('参加申込書(直接入力用)'!$O85=0,0,'参加申込書(直接入力用)'!$O85))</f>
        <v/>
      </c>
      <c r="AY73" s="8" t="str">
        <f>IF('参加申込書(直接入力用)'!$P85="","",IF('参加申込書(直接入力用)'!$P85="男",1,2))</f>
        <v/>
      </c>
      <c r="AZ73" s="23"/>
      <c r="BA73" s="23"/>
      <c r="BB73" s="8"/>
      <c r="BC73" s="9" t="str">
        <f t="shared" ca="1" si="5"/>
        <v/>
      </c>
    </row>
    <row r="74" spans="1:55" x14ac:dyDescent="0.15">
      <c r="A74" s="5" t="str">
        <f t="shared" ca="1" si="4"/>
        <v/>
      </c>
      <c r="B74" s="6"/>
      <c r="C74" s="8" t="str">
        <f>IF($AN74="","",'参加申込書(直接入力用)'!$G$5)</f>
        <v/>
      </c>
      <c r="D74" s="7" t="str">
        <f>IF($AN74="","",'参加申込書(直接入力用)'!$G$4)</f>
        <v/>
      </c>
      <c r="E74" s="7" t="str">
        <f>IF($AN74="","",'参加申込書(直接入力用)'!$I$9)</f>
        <v/>
      </c>
      <c r="F74" s="7" t="str">
        <f>IF($AN74="","",'参加申込書(直接入力用)'!$K$9)</f>
        <v/>
      </c>
      <c r="G74" s="7" t="str">
        <f>IF($AN74="","",IF('参加申込書(直接入力用)'!$M$5="","",'参加申込書(直接入力用)'!$M$5))</f>
        <v/>
      </c>
      <c r="H74" s="7" t="str">
        <f>IF($AN74="","",IF('参加申込書(直接入力用)'!$M$7="","",'参加申込書(直接入力用)'!$M$7))</f>
        <v/>
      </c>
      <c r="I74" s="7" t="str">
        <f>IF($AN74="","",IF('参加申込書(直接入力用)'!$M$6="","",'参加申込書(直接入力用)'!$M$6))</f>
        <v/>
      </c>
      <c r="J74" s="7" t="str">
        <f>IF($AN74="","",IF('参加申込書(直接入力用)'!$M$8="","",'参加申込書(直接入力用)'!$M$8))</f>
        <v/>
      </c>
      <c r="K74" s="7" t="str">
        <f>IF($AN74="","",IF('参加申込書(直接入力用)'!$G$8="","",'参加申込書(直接入力用)'!$G$8))</f>
        <v/>
      </c>
      <c r="L74" s="7" t="str">
        <f>IF($AN74="","",IF('参加申込書(直接入力用)'!$G$9="","",'参加申込書(直接入力用)'!$G$9))</f>
        <v/>
      </c>
      <c r="M74" s="7"/>
      <c r="N74" s="7"/>
      <c r="O74" s="7"/>
      <c r="P74" s="7"/>
      <c r="Q74" s="7"/>
      <c r="R74" s="7"/>
      <c r="S74" s="7"/>
      <c r="T74" s="7"/>
      <c r="U74" s="7"/>
      <c r="V74" s="7"/>
      <c r="W74" s="7"/>
      <c r="X74" s="7"/>
      <c r="Y74" s="7"/>
      <c r="Z74" s="7"/>
      <c r="AA74" s="7"/>
      <c r="AB74" s="7"/>
      <c r="AC74" s="7"/>
      <c r="AD74" s="7" t="str">
        <f>IF($AN74="","",IF(CONCATENATE('参加申込書(直接入力用)'!$G$10,'参加申込書(直接入力用)'!$G$11)="","",CONCATENATE('参加申込書(直接入力用)'!$G$10,'参加申込書(直接入力用)'!$G$11)))</f>
        <v/>
      </c>
      <c r="AE74" s="7"/>
      <c r="AF74" s="7"/>
      <c r="AG74" s="7"/>
      <c r="AH74" s="7"/>
      <c r="AI74" s="7"/>
      <c r="AJ74" s="7" t="str">
        <f t="shared" si="3"/>
        <v/>
      </c>
      <c r="AK74" s="7" t="str">
        <f>IF($AN74="","",LEFT('参加申込書(直接入力用)'!$F86,5))</f>
        <v/>
      </c>
      <c r="AL74" s="7" t="str">
        <f>IF($AN74="","",MID('参加申込書(直接入力用)'!$F86,7,3))</f>
        <v/>
      </c>
      <c r="AM74" s="7" t="str">
        <f>IF($AN74="","",RIGHT('参加申込書(直接入力用)'!$F86,1))</f>
        <v/>
      </c>
      <c r="AN74" s="8" t="str">
        <f>IF('参加申込書(直接入力用)'!$H86=0,"",'参加申込書(直接入力用)'!$H86)</f>
        <v/>
      </c>
      <c r="AO74" s="12" t="str">
        <f>IF('参加申込書(直接入力用)'!$J86=0,"",'参加申込書(直接入力用)'!$J86)</f>
        <v/>
      </c>
      <c r="AP74" s="8" t="str">
        <f>IF('参加申込書(直接入力用)'!$I86=0,"",'参加申込書(直接入力用)'!$I86)</f>
        <v/>
      </c>
      <c r="AQ74" s="8" t="str">
        <f>IF('参加申込書(直接入力用)'!$K86="","",'参加申込書(直接入力用)'!$K86)</f>
        <v/>
      </c>
      <c r="AR74" s="8" t="str">
        <f>IF('参加申込書(直接入力用)'!$L86="","",'参加申込書(直接入力用)'!$L86)</f>
        <v/>
      </c>
      <c r="AS74" s="8" t="str">
        <f>IF('参加申込書(直接入力用)'!$M86=0,"",'参加申込書(直接入力用)'!$M86)</f>
        <v/>
      </c>
      <c r="AT74" s="8" t="str">
        <f>IF('参加申込書(直接入力用)'!$N86=0,"",'参加申込書(直接入力用)'!$N86)</f>
        <v/>
      </c>
      <c r="AU74" s="8"/>
      <c r="AV74" s="8"/>
      <c r="AW74" s="8" t="str">
        <f>IF('参加申込書(直接入力用)'!$Q86=0,"",'参加申込書(直接入力用)'!$Q86)</f>
        <v/>
      </c>
      <c r="AX74" s="8" t="str">
        <f>IF($AN74="","",IF('参加申込書(直接入力用)'!$O86=0,0,'参加申込書(直接入力用)'!$O86))</f>
        <v/>
      </c>
      <c r="AY74" s="8" t="str">
        <f>IF('参加申込書(直接入力用)'!$P86="","",IF('参加申込書(直接入力用)'!$P86="男",1,2))</f>
        <v/>
      </c>
      <c r="AZ74" s="23"/>
      <c r="BA74" s="23"/>
      <c r="BB74" s="8"/>
      <c r="BC74" s="9" t="str">
        <f t="shared" ca="1" si="5"/>
        <v/>
      </c>
    </row>
    <row r="75" spans="1:55" x14ac:dyDescent="0.15">
      <c r="A75" s="5" t="str">
        <f t="shared" ca="1" si="4"/>
        <v/>
      </c>
      <c r="B75" s="6"/>
      <c r="C75" s="8" t="str">
        <f>IF($AN75="","",'参加申込書(直接入力用)'!$G$5)</f>
        <v/>
      </c>
      <c r="D75" s="7" t="str">
        <f>IF($AN75="","",'参加申込書(直接入力用)'!$G$4)</f>
        <v/>
      </c>
      <c r="E75" s="7" t="str">
        <f>IF($AN75="","",'参加申込書(直接入力用)'!$I$9)</f>
        <v/>
      </c>
      <c r="F75" s="7" t="str">
        <f>IF($AN75="","",'参加申込書(直接入力用)'!$K$9)</f>
        <v/>
      </c>
      <c r="G75" s="7" t="str">
        <f>IF($AN75="","",IF('参加申込書(直接入力用)'!$M$5="","",'参加申込書(直接入力用)'!$M$5))</f>
        <v/>
      </c>
      <c r="H75" s="7" t="str">
        <f>IF($AN75="","",IF('参加申込書(直接入力用)'!$M$7="","",'参加申込書(直接入力用)'!$M$7))</f>
        <v/>
      </c>
      <c r="I75" s="7" t="str">
        <f>IF($AN75="","",IF('参加申込書(直接入力用)'!$M$6="","",'参加申込書(直接入力用)'!$M$6))</f>
        <v/>
      </c>
      <c r="J75" s="7" t="str">
        <f>IF($AN75="","",IF('参加申込書(直接入力用)'!$M$8="","",'参加申込書(直接入力用)'!$M$8))</f>
        <v/>
      </c>
      <c r="K75" s="7" t="str">
        <f>IF($AN75="","",IF('参加申込書(直接入力用)'!$G$8="","",'参加申込書(直接入力用)'!$G$8))</f>
        <v/>
      </c>
      <c r="L75" s="7" t="str">
        <f>IF($AN75="","",IF('参加申込書(直接入力用)'!$G$9="","",'参加申込書(直接入力用)'!$G$9))</f>
        <v/>
      </c>
      <c r="M75" s="7"/>
      <c r="N75" s="7"/>
      <c r="O75" s="7"/>
      <c r="P75" s="7"/>
      <c r="Q75" s="7"/>
      <c r="R75" s="7"/>
      <c r="S75" s="7"/>
      <c r="T75" s="7"/>
      <c r="U75" s="7"/>
      <c r="V75" s="7"/>
      <c r="W75" s="7"/>
      <c r="X75" s="7"/>
      <c r="Y75" s="7"/>
      <c r="Z75" s="7"/>
      <c r="AA75" s="7"/>
      <c r="AB75" s="7"/>
      <c r="AC75" s="7"/>
      <c r="AD75" s="7" t="str">
        <f>IF($AN75="","",IF(CONCATENATE('参加申込書(直接入力用)'!$G$10,'参加申込書(直接入力用)'!$G$11)="","",CONCATENATE('参加申込書(直接入力用)'!$G$10,'参加申込書(直接入力用)'!$G$11)))</f>
        <v/>
      </c>
      <c r="AE75" s="7"/>
      <c r="AF75" s="7"/>
      <c r="AG75" s="7"/>
      <c r="AH75" s="7"/>
      <c r="AI75" s="7"/>
      <c r="AJ75" s="7" t="str">
        <f t="shared" ref="AJ75:AJ101" si="6">IF($AN75="","",CONCATENATE(LEFT(AK75,1),"A"))</f>
        <v/>
      </c>
      <c r="AK75" s="7" t="str">
        <f>IF($AN75="","",LEFT('参加申込書(直接入力用)'!$F87,5))</f>
        <v/>
      </c>
      <c r="AL75" s="7" t="str">
        <f>IF($AN75="","",MID('参加申込書(直接入力用)'!$F87,7,3))</f>
        <v/>
      </c>
      <c r="AM75" s="7" t="str">
        <f>IF($AN75="","",RIGHT('参加申込書(直接入力用)'!$F87,1))</f>
        <v/>
      </c>
      <c r="AN75" s="8" t="str">
        <f>IF('参加申込書(直接入力用)'!$H87=0,"",'参加申込書(直接入力用)'!$H87)</f>
        <v/>
      </c>
      <c r="AO75" s="12" t="str">
        <f>IF('参加申込書(直接入力用)'!$J87=0,"",'参加申込書(直接入力用)'!$J87)</f>
        <v/>
      </c>
      <c r="AP75" s="8" t="str">
        <f>IF('参加申込書(直接入力用)'!$I87=0,"",'参加申込書(直接入力用)'!$I87)</f>
        <v/>
      </c>
      <c r="AQ75" s="8" t="str">
        <f>IF('参加申込書(直接入力用)'!$K87="","",'参加申込書(直接入力用)'!$K87)</f>
        <v/>
      </c>
      <c r="AR75" s="8" t="str">
        <f>IF('参加申込書(直接入力用)'!$L87="","",'参加申込書(直接入力用)'!$L87)</f>
        <v/>
      </c>
      <c r="AS75" s="8" t="str">
        <f>IF('参加申込書(直接入力用)'!$M87=0,"",'参加申込書(直接入力用)'!$M87)</f>
        <v/>
      </c>
      <c r="AT75" s="8" t="str">
        <f>IF('参加申込書(直接入力用)'!$N87=0,"",'参加申込書(直接入力用)'!$N87)</f>
        <v/>
      </c>
      <c r="AU75" s="8"/>
      <c r="AV75" s="8"/>
      <c r="AW75" s="8" t="str">
        <f>IF('参加申込書(直接入力用)'!$Q87=0,"",'参加申込書(直接入力用)'!$Q87)</f>
        <v/>
      </c>
      <c r="AX75" s="8" t="str">
        <f>IF($AN75="","",IF('参加申込書(直接入力用)'!$O87=0,0,'参加申込書(直接入力用)'!$O87))</f>
        <v/>
      </c>
      <c r="AY75" s="8" t="str">
        <f>IF('参加申込書(直接入力用)'!$P87="","",IF('参加申込書(直接入力用)'!$P87="男",1,2))</f>
        <v/>
      </c>
      <c r="AZ75" s="23"/>
      <c r="BA75" s="23"/>
      <c r="BB75" s="8"/>
      <c r="BC75" s="9" t="str">
        <f t="shared" ca="1" si="5"/>
        <v/>
      </c>
    </row>
    <row r="76" spans="1:55" x14ac:dyDescent="0.15">
      <c r="A76" s="5" t="str">
        <f t="shared" ca="1" si="4"/>
        <v/>
      </c>
      <c r="B76" s="6"/>
      <c r="C76" s="8" t="str">
        <f>IF($AN76="","",'参加申込書(直接入力用)'!$G$5)</f>
        <v/>
      </c>
      <c r="D76" s="7" t="str">
        <f>IF($AN76="","",'参加申込書(直接入力用)'!$G$4)</f>
        <v/>
      </c>
      <c r="E76" s="7" t="str">
        <f>IF($AN76="","",'参加申込書(直接入力用)'!$I$9)</f>
        <v/>
      </c>
      <c r="F76" s="7" t="str">
        <f>IF($AN76="","",'参加申込書(直接入力用)'!$K$9)</f>
        <v/>
      </c>
      <c r="G76" s="7" t="str">
        <f>IF($AN76="","",IF('参加申込書(直接入力用)'!$M$5="","",'参加申込書(直接入力用)'!$M$5))</f>
        <v/>
      </c>
      <c r="H76" s="7" t="str">
        <f>IF($AN76="","",IF('参加申込書(直接入力用)'!$M$7="","",'参加申込書(直接入力用)'!$M$7))</f>
        <v/>
      </c>
      <c r="I76" s="7" t="str">
        <f>IF($AN76="","",IF('参加申込書(直接入力用)'!$M$6="","",'参加申込書(直接入力用)'!$M$6))</f>
        <v/>
      </c>
      <c r="J76" s="7" t="str">
        <f>IF($AN76="","",IF('参加申込書(直接入力用)'!$M$8="","",'参加申込書(直接入力用)'!$M$8))</f>
        <v/>
      </c>
      <c r="K76" s="7" t="str">
        <f>IF($AN76="","",IF('参加申込書(直接入力用)'!$G$8="","",'参加申込書(直接入力用)'!$G$8))</f>
        <v/>
      </c>
      <c r="L76" s="7" t="str">
        <f>IF($AN76="","",IF('参加申込書(直接入力用)'!$G$9="","",'参加申込書(直接入力用)'!$G$9))</f>
        <v/>
      </c>
      <c r="M76" s="7"/>
      <c r="N76" s="7"/>
      <c r="O76" s="7"/>
      <c r="P76" s="7"/>
      <c r="Q76" s="7"/>
      <c r="R76" s="7"/>
      <c r="S76" s="7"/>
      <c r="T76" s="7"/>
      <c r="U76" s="7"/>
      <c r="V76" s="7"/>
      <c r="W76" s="7"/>
      <c r="X76" s="7"/>
      <c r="Y76" s="7"/>
      <c r="Z76" s="7"/>
      <c r="AA76" s="7"/>
      <c r="AB76" s="7"/>
      <c r="AC76" s="7"/>
      <c r="AD76" s="7" t="str">
        <f>IF($AN76="","",IF(CONCATENATE('参加申込書(直接入力用)'!$G$10,'参加申込書(直接入力用)'!$G$11)="","",CONCATENATE('参加申込書(直接入力用)'!$G$10,'参加申込書(直接入力用)'!$G$11)))</f>
        <v/>
      </c>
      <c r="AE76" s="7"/>
      <c r="AF76" s="7"/>
      <c r="AG76" s="7"/>
      <c r="AH76" s="7"/>
      <c r="AI76" s="7"/>
      <c r="AJ76" s="7" t="str">
        <f t="shared" si="6"/>
        <v/>
      </c>
      <c r="AK76" s="7" t="str">
        <f>IF($AN76="","",LEFT('参加申込書(直接入力用)'!$F88,5))</f>
        <v/>
      </c>
      <c r="AL76" s="7" t="str">
        <f>IF($AN76="","",MID('参加申込書(直接入力用)'!$F88,7,3))</f>
        <v/>
      </c>
      <c r="AM76" s="7" t="str">
        <f>IF($AN76="","",RIGHT('参加申込書(直接入力用)'!$F88,1))</f>
        <v/>
      </c>
      <c r="AN76" s="8" t="str">
        <f>IF('参加申込書(直接入力用)'!$H88=0,"",'参加申込書(直接入力用)'!$H88)</f>
        <v/>
      </c>
      <c r="AO76" s="12" t="str">
        <f>IF('参加申込書(直接入力用)'!$J88=0,"",'参加申込書(直接入力用)'!$J88)</f>
        <v/>
      </c>
      <c r="AP76" s="8" t="str">
        <f>IF('参加申込書(直接入力用)'!$I88=0,"",'参加申込書(直接入力用)'!$I88)</f>
        <v/>
      </c>
      <c r="AQ76" s="8" t="str">
        <f>IF('参加申込書(直接入力用)'!$K88="","",'参加申込書(直接入力用)'!$K88)</f>
        <v/>
      </c>
      <c r="AR76" s="8" t="str">
        <f>IF('参加申込書(直接入力用)'!$L88="","",'参加申込書(直接入力用)'!$L88)</f>
        <v/>
      </c>
      <c r="AS76" s="8" t="str">
        <f>IF('参加申込書(直接入力用)'!$M88=0,"",'参加申込書(直接入力用)'!$M88)</f>
        <v/>
      </c>
      <c r="AT76" s="8" t="str">
        <f>IF('参加申込書(直接入力用)'!$N88=0,"",'参加申込書(直接入力用)'!$N88)</f>
        <v/>
      </c>
      <c r="AU76" s="8"/>
      <c r="AV76" s="8"/>
      <c r="AW76" s="8" t="str">
        <f>IF('参加申込書(直接入力用)'!$Q88=0,"",'参加申込書(直接入力用)'!$Q88)</f>
        <v/>
      </c>
      <c r="AX76" s="8" t="str">
        <f>IF($AN76="","",IF('参加申込書(直接入力用)'!$O88=0,0,'参加申込書(直接入力用)'!$O88))</f>
        <v/>
      </c>
      <c r="AY76" s="8" t="str">
        <f>IF('参加申込書(直接入力用)'!$P88="","",IF('参加申込書(直接入力用)'!$P88="男",1,2))</f>
        <v/>
      </c>
      <c r="AZ76" s="23"/>
      <c r="BA76" s="23"/>
      <c r="BB76" s="8"/>
      <c r="BC76" s="9" t="str">
        <f t="shared" ca="1" si="5"/>
        <v/>
      </c>
    </row>
    <row r="77" spans="1:55" x14ac:dyDescent="0.15">
      <c r="A77" s="5" t="str">
        <f t="shared" ca="1" si="4"/>
        <v/>
      </c>
      <c r="B77" s="6"/>
      <c r="C77" s="8" t="str">
        <f>IF($AN77="","",'参加申込書(直接入力用)'!$G$5)</f>
        <v/>
      </c>
      <c r="D77" s="7" t="str">
        <f>IF($AN77="","",'参加申込書(直接入力用)'!$G$4)</f>
        <v/>
      </c>
      <c r="E77" s="7" t="str">
        <f>IF($AN77="","",'参加申込書(直接入力用)'!$I$9)</f>
        <v/>
      </c>
      <c r="F77" s="7" t="str">
        <f>IF($AN77="","",'参加申込書(直接入力用)'!$K$9)</f>
        <v/>
      </c>
      <c r="G77" s="7" t="str">
        <f>IF($AN77="","",IF('参加申込書(直接入力用)'!$M$5="","",'参加申込書(直接入力用)'!$M$5))</f>
        <v/>
      </c>
      <c r="H77" s="7" t="str">
        <f>IF($AN77="","",IF('参加申込書(直接入力用)'!$M$7="","",'参加申込書(直接入力用)'!$M$7))</f>
        <v/>
      </c>
      <c r="I77" s="7" t="str">
        <f>IF($AN77="","",IF('参加申込書(直接入力用)'!$M$6="","",'参加申込書(直接入力用)'!$M$6))</f>
        <v/>
      </c>
      <c r="J77" s="7" t="str">
        <f>IF($AN77="","",IF('参加申込書(直接入力用)'!$M$8="","",'参加申込書(直接入力用)'!$M$8))</f>
        <v/>
      </c>
      <c r="K77" s="7" t="str">
        <f>IF($AN77="","",IF('参加申込書(直接入力用)'!$G$8="","",'参加申込書(直接入力用)'!$G$8))</f>
        <v/>
      </c>
      <c r="L77" s="7" t="str">
        <f>IF($AN77="","",IF('参加申込書(直接入力用)'!$G$9="","",'参加申込書(直接入力用)'!$G$9))</f>
        <v/>
      </c>
      <c r="M77" s="7"/>
      <c r="N77" s="7"/>
      <c r="O77" s="7"/>
      <c r="P77" s="7"/>
      <c r="Q77" s="7"/>
      <c r="R77" s="7"/>
      <c r="S77" s="7"/>
      <c r="T77" s="7"/>
      <c r="U77" s="7"/>
      <c r="V77" s="7"/>
      <c r="W77" s="7"/>
      <c r="X77" s="7"/>
      <c r="Y77" s="7"/>
      <c r="Z77" s="7"/>
      <c r="AA77" s="7"/>
      <c r="AB77" s="7"/>
      <c r="AC77" s="7"/>
      <c r="AD77" s="7" t="str">
        <f>IF($AN77="","",IF(CONCATENATE('参加申込書(直接入力用)'!$G$10,'参加申込書(直接入力用)'!$G$11)="","",CONCATENATE('参加申込書(直接入力用)'!$G$10,'参加申込書(直接入力用)'!$G$11)))</f>
        <v/>
      </c>
      <c r="AE77" s="7"/>
      <c r="AF77" s="7"/>
      <c r="AG77" s="7"/>
      <c r="AH77" s="7"/>
      <c r="AI77" s="7"/>
      <c r="AJ77" s="7" t="str">
        <f t="shared" si="6"/>
        <v/>
      </c>
      <c r="AK77" s="7" t="str">
        <f>IF($AN77="","",LEFT('参加申込書(直接入力用)'!$F89,5))</f>
        <v/>
      </c>
      <c r="AL77" s="7" t="str">
        <f>IF($AN77="","",MID('参加申込書(直接入力用)'!$F89,7,3))</f>
        <v/>
      </c>
      <c r="AM77" s="7" t="str">
        <f>IF($AN77="","",RIGHT('参加申込書(直接入力用)'!$F89,1))</f>
        <v/>
      </c>
      <c r="AN77" s="8" t="str">
        <f>IF('参加申込書(直接入力用)'!$H89=0,"",'参加申込書(直接入力用)'!$H89)</f>
        <v/>
      </c>
      <c r="AO77" s="12" t="str">
        <f>IF('参加申込書(直接入力用)'!$J89=0,"",'参加申込書(直接入力用)'!$J89)</f>
        <v/>
      </c>
      <c r="AP77" s="8" t="str">
        <f>IF('参加申込書(直接入力用)'!$I89=0,"",'参加申込書(直接入力用)'!$I89)</f>
        <v/>
      </c>
      <c r="AQ77" s="8" t="str">
        <f>IF('参加申込書(直接入力用)'!$K89="","",'参加申込書(直接入力用)'!$K89)</f>
        <v/>
      </c>
      <c r="AR77" s="8" t="str">
        <f>IF('参加申込書(直接入力用)'!$L89="","",'参加申込書(直接入力用)'!$L89)</f>
        <v/>
      </c>
      <c r="AS77" s="8" t="str">
        <f>IF('参加申込書(直接入力用)'!$M89=0,"",'参加申込書(直接入力用)'!$M89)</f>
        <v/>
      </c>
      <c r="AT77" s="8" t="str">
        <f>IF('参加申込書(直接入力用)'!$N89=0,"",'参加申込書(直接入力用)'!$N89)</f>
        <v/>
      </c>
      <c r="AU77" s="8"/>
      <c r="AV77" s="8"/>
      <c r="AW77" s="8" t="str">
        <f>IF('参加申込書(直接入力用)'!$Q89=0,"",'参加申込書(直接入力用)'!$Q89)</f>
        <v/>
      </c>
      <c r="AX77" s="8" t="str">
        <f>IF($AN77="","",IF('参加申込書(直接入力用)'!$O89=0,0,'参加申込書(直接入力用)'!$O89))</f>
        <v/>
      </c>
      <c r="AY77" s="8" t="str">
        <f>IF('参加申込書(直接入力用)'!$P89="","",IF('参加申込書(直接入力用)'!$P89="男",1,2))</f>
        <v/>
      </c>
      <c r="AZ77" s="23"/>
      <c r="BA77" s="23"/>
      <c r="BB77" s="8"/>
      <c r="BC77" s="9" t="str">
        <f t="shared" ca="1" si="5"/>
        <v/>
      </c>
    </row>
    <row r="78" spans="1:55" x14ac:dyDescent="0.15">
      <c r="A78" s="5" t="str">
        <f t="shared" ca="1" si="4"/>
        <v/>
      </c>
      <c r="B78" s="6"/>
      <c r="C78" s="8" t="str">
        <f>IF($AN78="","",'参加申込書(直接入力用)'!$G$5)</f>
        <v/>
      </c>
      <c r="D78" s="7" t="str">
        <f>IF($AN78="","",'参加申込書(直接入力用)'!$G$4)</f>
        <v/>
      </c>
      <c r="E78" s="7" t="str">
        <f>IF($AN78="","",'参加申込書(直接入力用)'!$I$9)</f>
        <v/>
      </c>
      <c r="F78" s="7" t="str">
        <f>IF($AN78="","",'参加申込書(直接入力用)'!$K$9)</f>
        <v/>
      </c>
      <c r="G78" s="7" t="str">
        <f>IF($AN78="","",IF('参加申込書(直接入力用)'!$M$5="","",'参加申込書(直接入力用)'!$M$5))</f>
        <v/>
      </c>
      <c r="H78" s="7" t="str">
        <f>IF($AN78="","",IF('参加申込書(直接入力用)'!$M$7="","",'参加申込書(直接入力用)'!$M$7))</f>
        <v/>
      </c>
      <c r="I78" s="7" t="str">
        <f>IF($AN78="","",IF('参加申込書(直接入力用)'!$M$6="","",'参加申込書(直接入力用)'!$M$6))</f>
        <v/>
      </c>
      <c r="J78" s="7" t="str">
        <f>IF($AN78="","",IF('参加申込書(直接入力用)'!$M$8="","",'参加申込書(直接入力用)'!$M$8))</f>
        <v/>
      </c>
      <c r="K78" s="7" t="str">
        <f>IF($AN78="","",IF('参加申込書(直接入力用)'!$G$8="","",'参加申込書(直接入力用)'!$G$8))</f>
        <v/>
      </c>
      <c r="L78" s="7" t="str">
        <f>IF($AN78="","",IF('参加申込書(直接入力用)'!$G$9="","",'参加申込書(直接入力用)'!$G$9))</f>
        <v/>
      </c>
      <c r="M78" s="7"/>
      <c r="N78" s="7"/>
      <c r="O78" s="7"/>
      <c r="P78" s="7"/>
      <c r="Q78" s="7"/>
      <c r="R78" s="7"/>
      <c r="S78" s="7"/>
      <c r="T78" s="7"/>
      <c r="U78" s="7"/>
      <c r="V78" s="7"/>
      <c r="W78" s="7"/>
      <c r="X78" s="7"/>
      <c r="Y78" s="7"/>
      <c r="Z78" s="7"/>
      <c r="AA78" s="7"/>
      <c r="AB78" s="7"/>
      <c r="AC78" s="7"/>
      <c r="AD78" s="7" t="str">
        <f>IF($AN78="","",IF(CONCATENATE('参加申込書(直接入力用)'!$G$10,'参加申込書(直接入力用)'!$G$11)="","",CONCATENATE('参加申込書(直接入力用)'!$G$10,'参加申込書(直接入力用)'!$G$11)))</f>
        <v/>
      </c>
      <c r="AE78" s="7"/>
      <c r="AF78" s="7"/>
      <c r="AG78" s="7"/>
      <c r="AH78" s="7"/>
      <c r="AI78" s="7"/>
      <c r="AJ78" s="7" t="str">
        <f t="shared" si="6"/>
        <v/>
      </c>
      <c r="AK78" s="7" t="str">
        <f>IF($AN78="","",LEFT('参加申込書(直接入力用)'!$F90,5))</f>
        <v/>
      </c>
      <c r="AL78" s="7" t="str">
        <f>IF($AN78="","",MID('参加申込書(直接入力用)'!$F90,7,3))</f>
        <v/>
      </c>
      <c r="AM78" s="7" t="str">
        <f>IF($AN78="","",RIGHT('参加申込書(直接入力用)'!$F90,1))</f>
        <v/>
      </c>
      <c r="AN78" s="8" t="str">
        <f>IF('参加申込書(直接入力用)'!$H90=0,"",'参加申込書(直接入力用)'!$H90)</f>
        <v/>
      </c>
      <c r="AO78" s="12" t="str">
        <f>IF('参加申込書(直接入力用)'!$J90=0,"",'参加申込書(直接入力用)'!$J90)</f>
        <v/>
      </c>
      <c r="AP78" s="8" t="str">
        <f>IF('参加申込書(直接入力用)'!$I90=0,"",'参加申込書(直接入力用)'!$I90)</f>
        <v/>
      </c>
      <c r="AQ78" s="8" t="str">
        <f>IF('参加申込書(直接入力用)'!$K90="","",'参加申込書(直接入力用)'!$K90)</f>
        <v/>
      </c>
      <c r="AR78" s="8" t="str">
        <f>IF('参加申込書(直接入力用)'!$L90="","",'参加申込書(直接入力用)'!$L90)</f>
        <v/>
      </c>
      <c r="AS78" s="8" t="str">
        <f>IF('参加申込書(直接入力用)'!$M90=0,"",'参加申込書(直接入力用)'!$M90)</f>
        <v/>
      </c>
      <c r="AT78" s="8" t="str">
        <f>IF('参加申込書(直接入力用)'!$N90=0,"",'参加申込書(直接入力用)'!$N90)</f>
        <v/>
      </c>
      <c r="AU78" s="8"/>
      <c r="AV78" s="8"/>
      <c r="AW78" s="8" t="str">
        <f>IF('参加申込書(直接入力用)'!$Q90=0,"",'参加申込書(直接入力用)'!$Q90)</f>
        <v/>
      </c>
      <c r="AX78" s="8" t="str">
        <f>IF($AN78="","",IF('参加申込書(直接入力用)'!$O90=0,0,'参加申込書(直接入力用)'!$O90))</f>
        <v/>
      </c>
      <c r="AY78" s="8" t="str">
        <f>IF('参加申込書(直接入力用)'!$P90="","",IF('参加申込書(直接入力用)'!$P90="男",1,2))</f>
        <v/>
      </c>
      <c r="AZ78" s="23"/>
      <c r="BA78" s="23"/>
      <c r="BB78" s="8"/>
      <c r="BC78" s="9" t="str">
        <f t="shared" ca="1" si="5"/>
        <v/>
      </c>
    </row>
    <row r="79" spans="1:55" x14ac:dyDescent="0.15">
      <c r="A79" s="5" t="str">
        <f t="shared" ca="1" si="4"/>
        <v/>
      </c>
      <c r="B79" s="6"/>
      <c r="C79" s="8" t="str">
        <f>IF($AN79="","",'参加申込書(直接入力用)'!$G$5)</f>
        <v/>
      </c>
      <c r="D79" s="7" t="str">
        <f>IF($AN79="","",'参加申込書(直接入力用)'!$G$4)</f>
        <v/>
      </c>
      <c r="E79" s="7" t="str">
        <f>IF($AN79="","",'参加申込書(直接入力用)'!$I$9)</f>
        <v/>
      </c>
      <c r="F79" s="7" t="str">
        <f>IF($AN79="","",'参加申込書(直接入力用)'!$K$9)</f>
        <v/>
      </c>
      <c r="G79" s="7" t="str">
        <f>IF($AN79="","",IF('参加申込書(直接入力用)'!$M$5="","",'参加申込書(直接入力用)'!$M$5))</f>
        <v/>
      </c>
      <c r="H79" s="7" t="str">
        <f>IF($AN79="","",IF('参加申込書(直接入力用)'!$M$7="","",'参加申込書(直接入力用)'!$M$7))</f>
        <v/>
      </c>
      <c r="I79" s="7" t="str">
        <f>IF($AN79="","",IF('参加申込書(直接入力用)'!$M$6="","",'参加申込書(直接入力用)'!$M$6))</f>
        <v/>
      </c>
      <c r="J79" s="7" t="str">
        <f>IF($AN79="","",IF('参加申込書(直接入力用)'!$M$8="","",'参加申込書(直接入力用)'!$M$8))</f>
        <v/>
      </c>
      <c r="K79" s="7" t="str">
        <f>IF($AN79="","",IF('参加申込書(直接入力用)'!$G$8="","",'参加申込書(直接入力用)'!$G$8))</f>
        <v/>
      </c>
      <c r="L79" s="7" t="str">
        <f>IF($AN79="","",IF('参加申込書(直接入力用)'!$G$9="","",'参加申込書(直接入力用)'!$G$9))</f>
        <v/>
      </c>
      <c r="M79" s="7"/>
      <c r="N79" s="7"/>
      <c r="O79" s="7"/>
      <c r="P79" s="7"/>
      <c r="Q79" s="7"/>
      <c r="R79" s="7"/>
      <c r="S79" s="7"/>
      <c r="T79" s="7"/>
      <c r="U79" s="7"/>
      <c r="V79" s="7"/>
      <c r="W79" s="7"/>
      <c r="X79" s="7"/>
      <c r="Y79" s="7"/>
      <c r="Z79" s="7"/>
      <c r="AA79" s="7"/>
      <c r="AB79" s="7"/>
      <c r="AC79" s="7"/>
      <c r="AD79" s="7" t="str">
        <f>IF($AN79="","",IF(CONCATENATE('参加申込書(直接入力用)'!$G$10,'参加申込書(直接入力用)'!$G$11)="","",CONCATENATE('参加申込書(直接入力用)'!$G$10,'参加申込書(直接入力用)'!$G$11)))</f>
        <v/>
      </c>
      <c r="AE79" s="7"/>
      <c r="AF79" s="7"/>
      <c r="AG79" s="7"/>
      <c r="AH79" s="7"/>
      <c r="AI79" s="7"/>
      <c r="AJ79" s="7" t="str">
        <f t="shared" si="6"/>
        <v/>
      </c>
      <c r="AK79" s="7" t="str">
        <f>IF($AN79="","",LEFT('参加申込書(直接入力用)'!$F91,5))</f>
        <v/>
      </c>
      <c r="AL79" s="7" t="str">
        <f>IF($AN79="","",MID('参加申込書(直接入力用)'!$F91,7,3))</f>
        <v/>
      </c>
      <c r="AM79" s="7" t="str">
        <f>IF($AN79="","",RIGHT('参加申込書(直接入力用)'!$F91,1))</f>
        <v/>
      </c>
      <c r="AN79" s="8" t="str">
        <f>IF('参加申込書(直接入力用)'!$H91=0,"",'参加申込書(直接入力用)'!$H91)</f>
        <v/>
      </c>
      <c r="AO79" s="12" t="str">
        <f>IF('参加申込書(直接入力用)'!$J91=0,"",'参加申込書(直接入力用)'!$J91)</f>
        <v/>
      </c>
      <c r="AP79" s="8" t="str">
        <f>IF('参加申込書(直接入力用)'!$I91=0,"",'参加申込書(直接入力用)'!$I91)</f>
        <v/>
      </c>
      <c r="AQ79" s="8" t="str">
        <f>IF('参加申込書(直接入力用)'!$K91="","",'参加申込書(直接入力用)'!$K91)</f>
        <v/>
      </c>
      <c r="AR79" s="8" t="str">
        <f>IF('参加申込書(直接入力用)'!$L91="","",'参加申込書(直接入力用)'!$L91)</f>
        <v/>
      </c>
      <c r="AS79" s="8" t="str">
        <f>IF('参加申込書(直接入力用)'!$M91=0,"",'参加申込書(直接入力用)'!$M91)</f>
        <v/>
      </c>
      <c r="AT79" s="8" t="str">
        <f>IF('参加申込書(直接入力用)'!$N91=0,"",'参加申込書(直接入力用)'!$N91)</f>
        <v/>
      </c>
      <c r="AU79" s="8"/>
      <c r="AV79" s="8"/>
      <c r="AW79" s="8" t="str">
        <f>IF('参加申込書(直接入力用)'!$Q91=0,"",'参加申込書(直接入力用)'!$Q91)</f>
        <v/>
      </c>
      <c r="AX79" s="8" t="str">
        <f>IF($AN79="","",IF('参加申込書(直接入力用)'!$O91=0,0,'参加申込書(直接入力用)'!$O91))</f>
        <v/>
      </c>
      <c r="AY79" s="8" t="str">
        <f>IF('参加申込書(直接入力用)'!$P91="","",IF('参加申込書(直接入力用)'!$P91="男",1,2))</f>
        <v/>
      </c>
      <c r="AZ79" s="23"/>
      <c r="BA79" s="23"/>
      <c r="BB79" s="8"/>
      <c r="BC79" s="9" t="str">
        <f t="shared" ca="1" si="5"/>
        <v/>
      </c>
    </row>
    <row r="80" spans="1:55" x14ac:dyDescent="0.15">
      <c r="A80" s="5" t="str">
        <f t="shared" ca="1" si="4"/>
        <v/>
      </c>
      <c r="B80" s="6"/>
      <c r="C80" s="8" t="str">
        <f>IF($AN80="","",'参加申込書(直接入力用)'!$G$5)</f>
        <v/>
      </c>
      <c r="D80" s="7" t="str">
        <f>IF($AN80="","",'参加申込書(直接入力用)'!$G$4)</f>
        <v/>
      </c>
      <c r="E80" s="7" t="str">
        <f>IF($AN80="","",'参加申込書(直接入力用)'!$I$9)</f>
        <v/>
      </c>
      <c r="F80" s="7" t="str">
        <f>IF($AN80="","",'参加申込書(直接入力用)'!$K$9)</f>
        <v/>
      </c>
      <c r="G80" s="7" t="str">
        <f>IF($AN80="","",IF('参加申込書(直接入力用)'!$M$5="","",'参加申込書(直接入力用)'!$M$5))</f>
        <v/>
      </c>
      <c r="H80" s="7" t="str">
        <f>IF($AN80="","",IF('参加申込書(直接入力用)'!$M$7="","",'参加申込書(直接入力用)'!$M$7))</f>
        <v/>
      </c>
      <c r="I80" s="7" t="str">
        <f>IF($AN80="","",IF('参加申込書(直接入力用)'!$M$6="","",'参加申込書(直接入力用)'!$M$6))</f>
        <v/>
      </c>
      <c r="J80" s="7" t="str">
        <f>IF($AN80="","",IF('参加申込書(直接入力用)'!$M$8="","",'参加申込書(直接入力用)'!$M$8))</f>
        <v/>
      </c>
      <c r="K80" s="7" t="str">
        <f>IF($AN80="","",IF('参加申込書(直接入力用)'!$G$8="","",'参加申込書(直接入力用)'!$G$8))</f>
        <v/>
      </c>
      <c r="L80" s="7" t="str">
        <f>IF($AN80="","",IF('参加申込書(直接入力用)'!$G$9="","",'参加申込書(直接入力用)'!$G$9))</f>
        <v/>
      </c>
      <c r="M80" s="7"/>
      <c r="N80" s="7"/>
      <c r="O80" s="7"/>
      <c r="P80" s="7"/>
      <c r="Q80" s="7"/>
      <c r="R80" s="7"/>
      <c r="S80" s="7"/>
      <c r="T80" s="7"/>
      <c r="U80" s="7"/>
      <c r="V80" s="7"/>
      <c r="W80" s="7"/>
      <c r="X80" s="7"/>
      <c r="Y80" s="7"/>
      <c r="Z80" s="7"/>
      <c r="AA80" s="7"/>
      <c r="AB80" s="7"/>
      <c r="AC80" s="7"/>
      <c r="AD80" s="7" t="str">
        <f>IF($AN80="","",IF(CONCATENATE('参加申込書(直接入力用)'!$G$10,'参加申込書(直接入力用)'!$G$11)="","",CONCATENATE('参加申込書(直接入力用)'!$G$10,'参加申込書(直接入力用)'!$G$11)))</f>
        <v/>
      </c>
      <c r="AE80" s="7"/>
      <c r="AF80" s="7"/>
      <c r="AG80" s="7"/>
      <c r="AH80" s="7"/>
      <c r="AI80" s="7"/>
      <c r="AJ80" s="7" t="str">
        <f t="shared" si="6"/>
        <v/>
      </c>
      <c r="AK80" s="7" t="str">
        <f>IF($AN80="","",LEFT('参加申込書(直接入力用)'!$F92,5))</f>
        <v/>
      </c>
      <c r="AL80" s="7" t="str">
        <f>IF($AN80="","",MID('参加申込書(直接入力用)'!$F92,7,3))</f>
        <v/>
      </c>
      <c r="AM80" s="7" t="str">
        <f>IF($AN80="","",RIGHT('参加申込書(直接入力用)'!$F92,1))</f>
        <v/>
      </c>
      <c r="AN80" s="8" t="str">
        <f>IF('参加申込書(直接入力用)'!$H92=0,"",'参加申込書(直接入力用)'!$H92)</f>
        <v/>
      </c>
      <c r="AO80" s="12" t="str">
        <f>IF('参加申込書(直接入力用)'!$J92=0,"",'参加申込書(直接入力用)'!$J92)</f>
        <v/>
      </c>
      <c r="AP80" s="8" t="str">
        <f>IF('参加申込書(直接入力用)'!$I92=0,"",'参加申込書(直接入力用)'!$I92)</f>
        <v/>
      </c>
      <c r="AQ80" s="8" t="str">
        <f>IF('参加申込書(直接入力用)'!$K92="","",'参加申込書(直接入力用)'!$K92)</f>
        <v/>
      </c>
      <c r="AR80" s="8" t="str">
        <f>IF('参加申込書(直接入力用)'!$L92="","",'参加申込書(直接入力用)'!$L92)</f>
        <v/>
      </c>
      <c r="AS80" s="8" t="str">
        <f>IF('参加申込書(直接入力用)'!$M92=0,"",'参加申込書(直接入力用)'!$M92)</f>
        <v/>
      </c>
      <c r="AT80" s="8" t="str">
        <f>IF('参加申込書(直接入力用)'!$N92=0,"",'参加申込書(直接入力用)'!$N92)</f>
        <v/>
      </c>
      <c r="AU80" s="8"/>
      <c r="AV80" s="8"/>
      <c r="AW80" s="8" t="str">
        <f>IF('参加申込書(直接入力用)'!$Q92=0,"",'参加申込書(直接入力用)'!$Q92)</f>
        <v/>
      </c>
      <c r="AX80" s="8" t="str">
        <f>IF($AN80="","",IF('参加申込書(直接入力用)'!$O92=0,0,'参加申込書(直接入力用)'!$O92))</f>
        <v/>
      </c>
      <c r="AY80" s="8" t="str">
        <f>IF('参加申込書(直接入力用)'!$P92="","",IF('参加申込書(直接入力用)'!$P92="男",1,2))</f>
        <v/>
      </c>
      <c r="AZ80" s="23"/>
      <c r="BA80" s="23"/>
      <c r="BB80" s="8"/>
      <c r="BC80" s="9" t="str">
        <f t="shared" ca="1" si="5"/>
        <v/>
      </c>
    </row>
    <row r="81" spans="1:55" x14ac:dyDescent="0.15">
      <c r="A81" s="5" t="str">
        <f t="shared" ca="1" si="4"/>
        <v/>
      </c>
      <c r="B81" s="6"/>
      <c r="C81" s="8" t="str">
        <f>IF($AN81="","",'参加申込書(直接入力用)'!$G$5)</f>
        <v/>
      </c>
      <c r="D81" s="7" t="str">
        <f>IF($AN81="","",'参加申込書(直接入力用)'!$G$4)</f>
        <v/>
      </c>
      <c r="E81" s="7" t="str">
        <f>IF($AN81="","",'参加申込書(直接入力用)'!$I$9)</f>
        <v/>
      </c>
      <c r="F81" s="7" t="str">
        <f>IF($AN81="","",'参加申込書(直接入力用)'!$K$9)</f>
        <v/>
      </c>
      <c r="G81" s="7" t="str">
        <f>IF($AN81="","",IF('参加申込書(直接入力用)'!$M$5="","",'参加申込書(直接入力用)'!$M$5))</f>
        <v/>
      </c>
      <c r="H81" s="7" t="str">
        <f>IF($AN81="","",IF('参加申込書(直接入力用)'!$M$7="","",'参加申込書(直接入力用)'!$M$7))</f>
        <v/>
      </c>
      <c r="I81" s="7" t="str">
        <f>IF($AN81="","",IF('参加申込書(直接入力用)'!$M$6="","",'参加申込書(直接入力用)'!$M$6))</f>
        <v/>
      </c>
      <c r="J81" s="7" t="str">
        <f>IF($AN81="","",IF('参加申込書(直接入力用)'!$M$8="","",'参加申込書(直接入力用)'!$M$8))</f>
        <v/>
      </c>
      <c r="K81" s="7" t="str">
        <f>IF($AN81="","",IF('参加申込書(直接入力用)'!$G$8="","",'参加申込書(直接入力用)'!$G$8))</f>
        <v/>
      </c>
      <c r="L81" s="7" t="str">
        <f>IF($AN81="","",IF('参加申込書(直接入力用)'!$G$9="","",'参加申込書(直接入力用)'!$G$9))</f>
        <v/>
      </c>
      <c r="M81" s="7"/>
      <c r="N81" s="7"/>
      <c r="O81" s="7"/>
      <c r="P81" s="7"/>
      <c r="Q81" s="7"/>
      <c r="R81" s="7"/>
      <c r="S81" s="7"/>
      <c r="T81" s="7"/>
      <c r="U81" s="7"/>
      <c r="V81" s="7"/>
      <c r="W81" s="7"/>
      <c r="X81" s="7"/>
      <c r="Y81" s="7"/>
      <c r="Z81" s="7"/>
      <c r="AA81" s="7"/>
      <c r="AB81" s="7"/>
      <c r="AC81" s="7"/>
      <c r="AD81" s="7" t="str">
        <f>IF($AN81="","",IF(CONCATENATE('参加申込書(直接入力用)'!$G$10,'参加申込書(直接入力用)'!$G$11)="","",CONCATENATE('参加申込書(直接入力用)'!$G$10,'参加申込書(直接入力用)'!$G$11)))</f>
        <v/>
      </c>
      <c r="AE81" s="7"/>
      <c r="AF81" s="7"/>
      <c r="AG81" s="7"/>
      <c r="AH81" s="7"/>
      <c r="AI81" s="7"/>
      <c r="AJ81" s="7" t="str">
        <f t="shared" si="6"/>
        <v/>
      </c>
      <c r="AK81" s="7" t="str">
        <f>IF($AN81="","",LEFT('参加申込書(直接入力用)'!$F93,5))</f>
        <v/>
      </c>
      <c r="AL81" s="7" t="str">
        <f>IF($AN81="","",MID('参加申込書(直接入力用)'!$F93,7,3))</f>
        <v/>
      </c>
      <c r="AM81" s="7" t="str">
        <f>IF($AN81="","",RIGHT('参加申込書(直接入力用)'!$F93,1))</f>
        <v/>
      </c>
      <c r="AN81" s="8" t="str">
        <f>IF('参加申込書(直接入力用)'!$H93=0,"",'参加申込書(直接入力用)'!$H93)</f>
        <v/>
      </c>
      <c r="AO81" s="12" t="str">
        <f>IF('参加申込書(直接入力用)'!$J93=0,"",'参加申込書(直接入力用)'!$J93)</f>
        <v/>
      </c>
      <c r="AP81" s="8" t="str">
        <f>IF('参加申込書(直接入力用)'!$I93=0,"",'参加申込書(直接入力用)'!$I93)</f>
        <v/>
      </c>
      <c r="AQ81" s="8" t="str">
        <f>IF('参加申込書(直接入力用)'!$K93="","",'参加申込書(直接入力用)'!$K93)</f>
        <v/>
      </c>
      <c r="AR81" s="8" t="str">
        <f>IF('参加申込書(直接入力用)'!$L93="","",'参加申込書(直接入力用)'!$L93)</f>
        <v/>
      </c>
      <c r="AS81" s="8" t="str">
        <f>IF('参加申込書(直接入力用)'!$M93=0,"",'参加申込書(直接入力用)'!$M93)</f>
        <v/>
      </c>
      <c r="AT81" s="8" t="str">
        <f>IF('参加申込書(直接入力用)'!$N93=0,"",'参加申込書(直接入力用)'!$N93)</f>
        <v/>
      </c>
      <c r="AU81" s="8"/>
      <c r="AV81" s="8"/>
      <c r="AW81" s="8" t="str">
        <f>IF('参加申込書(直接入力用)'!$Q93=0,"",'参加申込書(直接入力用)'!$Q93)</f>
        <v/>
      </c>
      <c r="AX81" s="8" t="str">
        <f>IF($AN81="","",IF('参加申込書(直接入力用)'!$O93=0,0,'参加申込書(直接入力用)'!$O93))</f>
        <v/>
      </c>
      <c r="AY81" s="8" t="str">
        <f>IF('参加申込書(直接入力用)'!$P93="","",IF('参加申込書(直接入力用)'!$P93="男",1,2))</f>
        <v/>
      </c>
      <c r="AZ81" s="23"/>
      <c r="BA81" s="23"/>
      <c r="BB81" s="8"/>
      <c r="BC81" s="9" t="str">
        <f t="shared" ca="1" si="5"/>
        <v/>
      </c>
    </row>
    <row r="82" spans="1:55" x14ac:dyDescent="0.15">
      <c r="A82" s="5" t="str">
        <f t="shared" ca="1" si="4"/>
        <v/>
      </c>
      <c r="B82" s="6"/>
      <c r="C82" s="8" t="str">
        <f>IF($AN82="","",'参加申込書(直接入力用)'!$G$5)</f>
        <v/>
      </c>
      <c r="D82" s="7" t="str">
        <f>IF($AN82="","",'参加申込書(直接入力用)'!$G$4)</f>
        <v/>
      </c>
      <c r="E82" s="7" t="str">
        <f>IF($AN82="","",'参加申込書(直接入力用)'!$I$9)</f>
        <v/>
      </c>
      <c r="F82" s="7" t="str">
        <f>IF($AN82="","",'参加申込書(直接入力用)'!$K$9)</f>
        <v/>
      </c>
      <c r="G82" s="7" t="str">
        <f>IF($AN82="","",IF('参加申込書(直接入力用)'!$M$5="","",'参加申込書(直接入力用)'!$M$5))</f>
        <v/>
      </c>
      <c r="H82" s="7" t="str">
        <f>IF($AN82="","",IF('参加申込書(直接入力用)'!$M$7="","",'参加申込書(直接入力用)'!$M$7))</f>
        <v/>
      </c>
      <c r="I82" s="7" t="str">
        <f>IF($AN82="","",IF('参加申込書(直接入力用)'!$M$6="","",'参加申込書(直接入力用)'!$M$6))</f>
        <v/>
      </c>
      <c r="J82" s="7" t="str">
        <f>IF($AN82="","",IF('参加申込書(直接入力用)'!$M$8="","",'参加申込書(直接入力用)'!$M$8))</f>
        <v/>
      </c>
      <c r="K82" s="7" t="str">
        <f>IF($AN82="","",IF('参加申込書(直接入力用)'!$G$8="","",'参加申込書(直接入力用)'!$G$8))</f>
        <v/>
      </c>
      <c r="L82" s="7" t="str">
        <f>IF($AN82="","",IF('参加申込書(直接入力用)'!$G$9="","",'参加申込書(直接入力用)'!$G$9))</f>
        <v/>
      </c>
      <c r="M82" s="7"/>
      <c r="N82" s="7"/>
      <c r="O82" s="7"/>
      <c r="P82" s="7"/>
      <c r="Q82" s="7"/>
      <c r="R82" s="7"/>
      <c r="S82" s="7"/>
      <c r="T82" s="7"/>
      <c r="U82" s="7"/>
      <c r="V82" s="7"/>
      <c r="W82" s="7"/>
      <c r="X82" s="7"/>
      <c r="Y82" s="7"/>
      <c r="Z82" s="7"/>
      <c r="AA82" s="7"/>
      <c r="AB82" s="7"/>
      <c r="AC82" s="7"/>
      <c r="AD82" s="7" t="str">
        <f>IF($AN82="","",IF(CONCATENATE('参加申込書(直接入力用)'!$G$10,'参加申込書(直接入力用)'!$G$11)="","",CONCATENATE('参加申込書(直接入力用)'!$G$10,'参加申込書(直接入力用)'!$G$11)))</f>
        <v/>
      </c>
      <c r="AE82" s="7"/>
      <c r="AF82" s="7"/>
      <c r="AG82" s="7"/>
      <c r="AH82" s="7"/>
      <c r="AI82" s="7"/>
      <c r="AJ82" s="7" t="str">
        <f t="shared" si="6"/>
        <v/>
      </c>
      <c r="AK82" s="7" t="str">
        <f>IF($AN82="","",LEFT('参加申込書(直接入力用)'!$F94,5))</f>
        <v/>
      </c>
      <c r="AL82" s="7" t="str">
        <f>IF($AN82="","",MID('参加申込書(直接入力用)'!$F94,7,3))</f>
        <v/>
      </c>
      <c r="AM82" s="7" t="str">
        <f>IF($AN82="","",RIGHT('参加申込書(直接入力用)'!$F94,1))</f>
        <v/>
      </c>
      <c r="AN82" s="8" t="str">
        <f>IF('参加申込書(直接入力用)'!$H94=0,"",'参加申込書(直接入力用)'!$H94)</f>
        <v/>
      </c>
      <c r="AO82" s="12" t="str">
        <f>IF('参加申込書(直接入力用)'!$J94=0,"",'参加申込書(直接入力用)'!$J94)</f>
        <v/>
      </c>
      <c r="AP82" s="8" t="str">
        <f>IF('参加申込書(直接入力用)'!$I94=0,"",'参加申込書(直接入力用)'!$I94)</f>
        <v/>
      </c>
      <c r="AQ82" s="8" t="str">
        <f>IF('参加申込書(直接入力用)'!$K94="","",'参加申込書(直接入力用)'!$K94)</f>
        <v/>
      </c>
      <c r="AR82" s="8" t="str">
        <f>IF('参加申込書(直接入力用)'!$L94="","",'参加申込書(直接入力用)'!$L94)</f>
        <v/>
      </c>
      <c r="AS82" s="8" t="str">
        <f>IF('参加申込書(直接入力用)'!$M94=0,"",'参加申込書(直接入力用)'!$M94)</f>
        <v/>
      </c>
      <c r="AT82" s="8" t="str">
        <f>IF('参加申込書(直接入力用)'!$N94=0,"",'参加申込書(直接入力用)'!$N94)</f>
        <v/>
      </c>
      <c r="AU82" s="8"/>
      <c r="AV82" s="8"/>
      <c r="AW82" s="8" t="str">
        <f>IF('参加申込書(直接入力用)'!$Q94=0,"",'参加申込書(直接入力用)'!$Q94)</f>
        <v/>
      </c>
      <c r="AX82" s="8" t="str">
        <f>IF($AN82="","",IF('参加申込書(直接入力用)'!$O94=0,0,'参加申込書(直接入力用)'!$O94))</f>
        <v/>
      </c>
      <c r="AY82" s="8" t="str">
        <f>IF('参加申込書(直接入力用)'!$P94="","",IF('参加申込書(直接入力用)'!$P94="男",1,2))</f>
        <v/>
      </c>
      <c r="AZ82" s="23"/>
      <c r="BA82" s="23"/>
      <c r="BB82" s="8"/>
      <c r="BC82" s="9" t="str">
        <f t="shared" ca="1" si="5"/>
        <v/>
      </c>
    </row>
    <row r="83" spans="1:55" x14ac:dyDescent="0.15">
      <c r="A83" s="5" t="str">
        <f t="shared" ca="1" si="4"/>
        <v/>
      </c>
      <c r="B83" s="6"/>
      <c r="C83" s="8" t="str">
        <f>IF($AN83="","",'参加申込書(直接入力用)'!$G$5)</f>
        <v/>
      </c>
      <c r="D83" s="7" t="str">
        <f>IF($AN83="","",'参加申込書(直接入力用)'!$G$4)</f>
        <v/>
      </c>
      <c r="E83" s="7" t="str">
        <f>IF($AN83="","",'参加申込書(直接入力用)'!$I$9)</f>
        <v/>
      </c>
      <c r="F83" s="7" t="str">
        <f>IF($AN83="","",'参加申込書(直接入力用)'!$K$9)</f>
        <v/>
      </c>
      <c r="G83" s="7" t="str">
        <f>IF($AN83="","",IF('参加申込書(直接入力用)'!$M$5="","",'参加申込書(直接入力用)'!$M$5))</f>
        <v/>
      </c>
      <c r="H83" s="7" t="str">
        <f>IF($AN83="","",IF('参加申込書(直接入力用)'!$M$7="","",'参加申込書(直接入力用)'!$M$7))</f>
        <v/>
      </c>
      <c r="I83" s="7" t="str">
        <f>IF($AN83="","",IF('参加申込書(直接入力用)'!$M$6="","",'参加申込書(直接入力用)'!$M$6))</f>
        <v/>
      </c>
      <c r="J83" s="7" t="str">
        <f>IF($AN83="","",IF('参加申込書(直接入力用)'!$M$8="","",'参加申込書(直接入力用)'!$M$8))</f>
        <v/>
      </c>
      <c r="K83" s="7" t="str">
        <f>IF($AN83="","",IF('参加申込書(直接入力用)'!$G$8="","",'参加申込書(直接入力用)'!$G$8))</f>
        <v/>
      </c>
      <c r="L83" s="7" t="str">
        <f>IF($AN83="","",IF('参加申込書(直接入力用)'!$G$9="","",'参加申込書(直接入力用)'!$G$9))</f>
        <v/>
      </c>
      <c r="M83" s="7"/>
      <c r="N83" s="7"/>
      <c r="O83" s="7"/>
      <c r="P83" s="7"/>
      <c r="Q83" s="7"/>
      <c r="R83" s="7"/>
      <c r="S83" s="7"/>
      <c r="T83" s="7"/>
      <c r="U83" s="7"/>
      <c r="V83" s="7"/>
      <c r="W83" s="7"/>
      <c r="X83" s="7"/>
      <c r="Y83" s="7"/>
      <c r="Z83" s="7"/>
      <c r="AA83" s="7"/>
      <c r="AB83" s="7"/>
      <c r="AC83" s="7"/>
      <c r="AD83" s="7" t="str">
        <f>IF($AN83="","",IF(CONCATENATE('参加申込書(直接入力用)'!$G$10,'参加申込書(直接入力用)'!$G$11)="","",CONCATENATE('参加申込書(直接入力用)'!$G$10,'参加申込書(直接入力用)'!$G$11)))</f>
        <v/>
      </c>
      <c r="AE83" s="7"/>
      <c r="AF83" s="7"/>
      <c r="AG83" s="7"/>
      <c r="AH83" s="7"/>
      <c r="AI83" s="7"/>
      <c r="AJ83" s="7" t="str">
        <f t="shared" si="6"/>
        <v/>
      </c>
      <c r="AK83" s="7" t="str">
        <f>IF($AN83="","",LEFT('参加申込書(直接入力用)'!$F95,5))</f>
        <v/>
      </c>
      <c r="AL83" s="7" t="str">
        <f>IF($AN83="","",MID('参加申込書(直接入力用)'!$F95,7,3))</f>
        <v/>
      </c>
      <c r="AM83" s="7" t="str">
        <f>IF($AN83="","",RIGHT('参加申込書(直接入力用)'!$F95,1))</f>
        <v/>
      </c>
      <c r="AN83" s="8" t="str">
        <f>IF('参加申込書(直接入力用)'!$H95=0,"",'参加申込書(直接入力用)'!$H95)</f>
        <v/>
      </c>
      <c r="AO83" s="12" t="str">
        <f>IF('参加申込書(直接入力用)'!$J95=0,"",'参加申込書(直接入力用)'!$J95)</f>
        <v/>
      </c>
      <c r="AP83" s="8" t="str">
        <f>IF('参加申込書(直接入力用)'!$I95=0,"",'参加申込書(直接入力用)'!$I95)</f>
        <v/>
      </c>
      <c r="AQ83" s="8" t="str">
        <f>IF('参加申込書(直接入力用)'!$K95="","",'参加申込書(直接入力用)'!$K95)</f>
        <v/>
      </c>
      <c r="AR83" s="8" t="str">
        <f>IF('参加申込書(直接入力用)'!$L95="","",'参加申込書(直接入力用)'!$L95)</f>
        <v/>
      </c>
      <c r="AS83" s="8" t="str">
        <f>IF('参加申込書(直接入力用)'!$M95=0,"",'参加申込書(直接入力用)'!$M95)</f>
        <v/>
      </c>
      <c r="AT83" s="8" t="str">
        <f>IF('参加申込書(直接入力用)'!$N95=0,"",'参加申込書(直接入力用)'!$N95)</f>
        <v/>
      </c>
      <c r="AU83" s="8"/>
      <c r="AV83" s="8"/>
      <c r="AW83" s="8" t="str">
        <f>IF('参加申込書(直接入力用)'!$Q95=0,"",'参加申込書(直接入力用)'!$Q95)</f>
        <v/>
      </c>
      <c r="AX83" s="8" t="str">
        <f>IF($AN83="","",IF('参加申込書(直接入力用)'!$O95=0,0,'参加申込書(直接入力用)'!$O95))</f>
        <v/>
      </c>
      <c r="AY83" s="8" t="str">
        <f>IF('参加申込書(直接入力用)'!$P95="","",IF('参加申込書(直接入力用)'!$P95="男",1,2))</f>
        <v/>
      </c>
      <c r="AZ83" s="23"/>
      <c r="BA83" s="23"/>
      <c r="BB83" s="8"/>
      <c r="BC83" s="9" t="str">
        <f t="shared" ca="1" si="5"/>
        <v/>
      </c>
    </row>
    <row r="84" spans="1:55" x14ac:dyDescent="0.15">
      <c r="A84" s="5" t="str">
        <f t="shared" ca="1" si="4"/>
        <v/>
      </c>
      <c r="B84" s="6"/>
      <c r="C84" s="8" t="str">
        <f>IF($AN84="","",'参加申込書(直接入力用)'!$G$5)</f>
        <v/>
      </c>
      <c r="D84" s="7" t="str">
        <f>IF($AN84="","",'参加申込書(直接入力用)'!$G$4)</f>
        <v/>
      </c>
      <c r="E84" s="7" t="str">
        <f>IF($AN84="","",'参加申込書(直接入力用)'!$I$9)</f>
        <v/>
      </c>
      <c r="F84" s="7" t="str">
        <f>IF($AN84="","",'参加申込書(直接入力用)'!$K$9)</f>
        <v/>
      </c>
      <c r="G84" s="7" t="str">
        <f>IF($AN84="","",IF('参加申込書(直接入力用)'!$M$5="","",'参加申込書(直接入力用)'!$M$5))</f>
        <v/>
      </c>
      <c r="H84" s="7" t="str">
        <f>IF($AN84="","",IF('参加申込書(直接入力用)'!$M$7="","",'参加申込書(直接入力用)'!$M$7))</f>
        <v/>
      </c>
      <c r="I84" s="7" t="str">
        <f>IF($AN84="","",IF('参加申込書(直接入力用)'!$M$6="","",'参加申込書(直接入力用)'!$M$6))</f>
        <v/>
      </c>
      <c r="J84" s="7" t="str">
        <f>IF($AN84="","",IF('参加申込書(直接入力用)'!$M$8="","",'参加申込書(直接入力用)'!$M$8))</f>
        <v/>
      </c>
      <c r="K84" s="7" t="str">
        <f>IF($AN84="","",IF('参加申込書(直接入力用)'!$G$8="","",'参加申込書(直接入力用)'!$G$8))</f>
        <v/>
      </c>
      <c r="L84" s="7" t="str">
        <f>IF($AN84="","",IF('参加申込書(直接入力用)'!$G$9="","",'参加申込書(直接入力用)'!$G$9))</f>
        <v/>
      </c>
      <c r="M84" s="7"/>
      <c r="N84" s="7"/>
      <c r="O84" s="7"/>
      <c r="P84" s="7"/>
      <c r="Q84" s="7"/>
      <c r="R84" s="7"/>
      <c r="S84" s="7"/>
      <c r="T84" s="7"/>
      <c r="U84" s="7"/>
      <c r="V84" s="7"/>
      <c r="W84" s="7"/>
      <c r="X84" s="7"/>
      <c r="Y84" s="7"/>
      <c r="Z84" s="7"/>
      <c r="AA84" s="7"/>
      <c r="AB84" s="7"/>
      <c r="AC84" s="7"/>
      <c r="AD84" s="7" t="str">
        <f>IF($AN84="","",IF(CONCATENATE('参加申込書(直接入力用)'!$G$10,'参加申込書(直接入力用)'!$G$11)="","",CONCATENATE('参加申込書(直接入力用)'!$G$10,'参加申込書(直接入力用)'!$G$11)))</f>
        <v/>
      </c>
      <c r="AE84" s="7"/>
      <c r="AF84" s="7"/>
      <c r="AG84" s="7"/>
      <c r="AH84" s="7"/>
      <c r="AI84" s="7"/>
      <c r="AJ84" s="7" t="str">
        <f t="shared" si="6"/>
        <v/>
      </c>
      <c r="AK84" s="7" t="str">
        <f>IF($AN84="","",LEFT('参加申込書(直接入力用)'!$F96,5))</f>
        <v/>
      </c>
      <c r="AL84" s="7" t="str">
        <f>IF($AN84="","",MID('参加申込書(直接入力用)'!$F96,7,3))</f>
        <v/>
      </c>
      <c r="AM84" s="7" t="str">
        <f>IF($AN84="","",RIGHT('参加申込書(直接入力用)'!$F96,1))</f>
        <v/>
      </c>
      <c r="AN84" s="8" t="str">
        <f>IF('参加申込書(直接入力用)'!$H96=0,"",'参加申込書(直接入力用)'!$H96)</f>
        <v/>
      </c>
      <c r="AO84" s="12" t="str">
        <f>IF('参加申込書(直接入力用)'!$J96=0,"",'参加申込書(直接入力用)'!$J96)</f>
        <v/>
      </c>
      <c r="AP84" s="8" t="str">
        <f>IF('参加申込書(直接入力用)'!$I96=0,"",'参加申込書(直接入力用)'!$I96)</f>
        <v/>
      </c>
      <c r="AQ84" s="8" t="str">
        <f>IF('参加申込書(直接入力用)'!$K96="","",'参加申込書(直接入力用)'!$K96)</f>
        <v/>
      </c>
      <c r="AR84" s="8" t="str">
        <f>IF('参加申込書(直接入力用)'!$L96="","",'参加申込書(直接入力用)'!$L96)</f>
        <v/>
      </c>
      <c r="AS84" s="8" t="str">
        <f>IF('参加申込書(直接入力用)'!$M96=0,"",'参加申込書(直接入力用)'!$M96)</f>
        <v/>
      </c>
      <c r="AT84" s="8" t="str">
        <f>IF('参加申込書(直接入力用)'!$N96=0,"",'参加申込書(直接入力用)'!$N96)</f>
        <v/>
      </c>
      <c r="AU84" s="8"/>
      <c r="AV84" s="8"/>
      <c r="AW84" s="8" t="str">
        <f>IF('参加申込書(直接入力用)'!$Q96=0,"",'参加申込書(直接入力用)'!$Q96)</f>
        <v/>
      </c>
      <c r="AX84" s="8" t="str">
        <f>IF($AN84="","",IF('参加申込書(直接入力用)'!$O96=0,0,'参加申込書(直接入力用)'!$O96))</f>
        <v/>
      </c>
      <c r="AY84" s="8" t="str">
        <f>IF('参加申込書(直接入力用)'!$P96="","",IF('参加申込書(直接入力用)'!$P96="男",1,2))</f>
        <v/>
      </c>
      <c r="AZ84" s="23"/>
      <c r="BA84" s="23"/>
      <c r="BB84" s="8"/>
      <c r="BC84" s="9" t="str">
        <f t="shared" ca="1" si="5"/>
        <v/>
      </c>
    </row>
    <row r="85" spans="1:55" x14ac:dyDescent="0.15">
      <c r="A85" s="5" t="str">
        <f t="shared" ca="1" si="4"/>
        <v/>
      </c>
      <c r="B85" s="6"/>
      <c r="C85" s="8" t="str">
        <f>IF($AN85="","",'参加申込書(直接入力用)'!$G$5)</f>
        <v/>
      </c>
      <c r="D85" s="7" t="str">
        <f>IF($AN85="","",'参加申込書(直接入力用)'!$G$4)</f>
        <v/>
      </c>
      <c r="E85" s="7" t="str">
        <f>IF($AN85="","",'参加申込書(直接入力用)'!$I$9)</f>
        <v/>
      </c>
      <c r="F85" s="7" t="str">
        <f>IF($AN85="","",'参加申込書(直接入力用)'!$K$9)</f>
        <v/>
      </c>
      <c r="G85" s="7" t="str">
        <f>IF($AN85="","",IF('参加申込書(直接入力用)'!$M$5="","",'参加申込書(直接入力用)'!$M$5))</f>
        <v/>
      </c>
      <c r="H85" s="7" t="str">
        <f>IF($AN85="","",IF('参加申込書(直接入力用)'!$M$7="","",'参加申込書(直接入力用)'!$M$7))</f>
        <v/>
      </c>
      <c r="I85" s="7" t="str">
        <f>IF($AN85="","",IF('参加申込書(直接入力用)'!$M$6="","",'参加申込書(直接入力用)'!$M$6))</f>
        <v/>
      </c>
      <c r="J85" s="7" t="str">
        <f>IF($AN85="","",IF('参加申込書(直接入力用)'!$M$8="","",'参加申込書(直接入力用)'!$M$8))</f>
        <v/>
      </c>
      <c r="K85" s="7" t="str">
        <f>IF($AN85="","",IF('参加申込書(直接入力用)'!$G$8="","",'参加申込書(直接入力用)'!$G$8))</f>
        <v/>
      </c>
      <c r="L85" s="7" t="str">
        <f>IF($AN85="","",IF('参加申込書(直接入力用)'!$G$9="","",'参加申込書(直接入力用)'!$G$9))</f>
        <v/>
      </c>
      <c r="M85" s="7"/>
      <c r="N85" s="7"/>
      <c r="O85" s="7"/>
      <c r="P85" s="7"/>
      <c r="Q85" s="7"/>
      <c r="R85" s="7"/>
      <c r="S85" s="7"/>
      <c r="T85" s="7"/>
      <c r="U85" s="7"/>
      <c r="V85" s="7"/>
      <c r="W85" s="7"/>
      <c r="X85" s="7"/>
      <c r="Y85" s="7"/>
      <c r="Z85" s="7"/>
      <c r="AA85" s="7"/>
      <c r="AB85" s="7"/>
      <c r="AC85" s="7"/>
      <c r="AD85" s="7" t="str">
        <f>IF($AN85="","",IF(CONCATENATE('参加申込書(直接入力用)'!$G$10,'参加申込書(直接入力用)'!$G$11)="","",CONCATENATE('参加申込書(直接入力用)'!$G$10,'参加申込書(直接入力用)'!$G$11)))</f>
        <v/>
      </c>
      <c r="AE85" s="7"/>
      <c r="AF85" s="7"/>
      <c r="AG85" s="7"/>
      <c r="AH85" s="7"/>
      <c r="AI85" s="7"/>
      <c r="AJ85" s="7" t="str">
        <f t="shared" si="6"/>
        <v/>
      </c>
      <c r="AK85" s="7" t="str">
        <f>IF($AN85="","",LEFT('参加申込書(直接入力用)'!$F97,5))</f>
        <v/>
      </c>
      <c r="AL85" s="7" t="str">
        <f>IF($AN85="","",MID('参加申込書(直接入力用)'!$F97,7,3))</f>
        <v/>
      </c>
      <c r="AM85" s="7" t="str">
        <f>IF($AN85="","",RIGHT('参加申込書(直接入力用)'!$F97,1))</f>
        <v/>
      </c>
      <c r="AN85" s="8" t="str">
        <f>IF('参加申込書(直接入力用)'!$H97=0,"",'参加申込書(直接入力用)'!$H97)</f>
        <v/>
      </c>
      <c r="AO85" s="12" t="str">
        <f>IF('参加申込書(直接入力用)'!$J97=0,"",'参加申込書(直接入力用)'!$J97)</f>
        <v/>
      </c>
      <c r="AP85" s="8" t="str">
        <f>IF('参加申込書(直接入力用)'!$I97=0,"",'参加申込書(直接入力用)'!$I97)</f>
        <v/>
      </c>
      <c r="AQ85" s="8" t="str">
        <f>IF('参加申込書(直接入力用)'!$K97="","",'参加申込書(直接入力用)'!$K97)</f>
        <v/>
      </c>
      <c r="AR85" s="8" t="str">
        <f>IF('参加申込書(直接入力用)'!$L97="","",'参加申込書(直接入力用)'!$L97)</f>
        <v/>
      </c>
      <c r="AS85" s="8" t="str">
        <f>IF('参加申込書(直接入力用)'!$M97=0,"",'参加申込書(直接入力用)'!$M97)</f>
        <v/>
      </c>
      <c r="AT85" s="8" t="str">
        <f>IF('参加申込書(直接入力用)'!$N97=0,"",'参加申込書(直接入力用)'!$N97)</f>
        <v/>
      </c>
      <c r="AU85" s="8"/>
      <c r="AV85" s="8"/>
      <c r="AW85" s="8" t="str">
        <f>IF('参加申込書(直接入力用)'!$Q97=0,"",'参加申込書(直接入力用)'!$Q97)</f>
        <v/>
      </c>
      <c r="AX85" s="8" t="str">
        <f>IF($AN85="","",IF('参加申込書(直接入力用)'!$O97=0,0,'参加申込書(直接入力用)'!$O97))</f>
        <v/>
      </c>
      <c r="AY85" s="8" t="str">
        <f>IF('参加申込書(直接入力用)'!$P97="","",IF('参加申込書(直接入力用)'!$P97="男",1,2))</f>
        <v/>
      </c>
      <c r="AZ85" s="23"/>
      <c r="BA85" s="23"/>
      <c r="BB85" s="8"/>
      <c r="BC85" s="9" t="str">
        <f t="shared" ca="1" si="5"/>
        <v/>
      </c>
    </row>
    <row r="86" spans="1:55" x14ac:dyDescent="0.15">
      <c r="A86" s="5" t="str">
        <f t="shared" ca="1" si="4"/>
        <v/>
      </c>
      <c r="B86" s="6"/>
      <c r="C86" s="8" t="str">
        <f>IF($AN86="","",'参加申込書(直接入力用)'!$G$5)</f>
        <v/>
      </c>
      <c r="D86" s="7" t="str">
        <f>IF($AN86="","",'参加申込書(直接入力用)'!$G$4)</f>
        <v/>
      </c>
      <c r="E86" s="7" t="str">
        <f>IF($AN86="","",'参加申込書(直接入力用)'!$I$9)</f>
        <v/>
      </c>
      <c r="F86" s="7" t="str">
        <f>IF($AN86="","",'参加申込書(直接入力用)'!$K$9)</f>
        <v/>
      </c>
      <c r="G86" s="7" t="str">
        <f>IF($AN86="","",IF('参加申込書(直接入力用)'!$M$5="","",'参加申込書(直接入力用)'!$M$5))</f>
        <v/>
      </c>
      <c r="H86" s="7" t="str">
        <f>IF($AN86="","",IF('参加申込書(直接入力用)'!$M$7="","",'参加申込書(直接入力用)'!$M$7))</f>
        <v/>
      </c>
      <c r="I86" s="7" t="str">
        <f>IF($AN86="","",IF('参加申込書(直接入力用)'!$M$6="","",'参加申込書(直接入力用)'!$M$6))</f>
        <v/>
      </c>
      <c r="J86" s="7" t="str">
        <f>IF($AN86="","",IF('参加申込書(直接入力用)'!$M$8="","",'参加申込書(直接入力用)'!$M$8))</f>
        <v/>
      </c>
      <c r="K86" s="7" t="str">
        <f>IF($AN86="","",IF('参加申込書(直接入力用)'!$G$8="","",'参加申込書(直接入力用)'!$G$8))</f>
        <v/>
      </c>
      <c r="L86" s="7" t="str">
        <f>IF($AN86="","",IF('参加申込書(直接入力用)'!$G$9="","",'参加申込書(直接入力用)'!$G$9))</f>
        <v/>
      </c>
      <c r="M86" s="7"/>
      <c r="N86" s="7"/>
      <c r="O86" s="7"/>
      <c r="P86" s="7"/>
      <c r="Q86" s="7"/>
      <c r="R86" s="7"/>
      <c r="S86" s="7"/>
      <c r="T86" s="7"/>
      <c r="U86" s="7"/>
      <c r="V86" s="7"/>
      <c r="W86" s="7"/>
      <c r="X86" s="7"/>
      <c r="Y86" s="7"/>
      <c r="Z86" s="7"/>
      <c r="AA86" s="7"/>
      <c r="AB86" s="7"/>
      <c r="AC86" s="7"/>
      <c r="AD86" s="7" t="str">
        <f>IF($AN86="","",IF(CONCATENATE('参加申込書(直接入力用)'!$G$10,'参加申込書(直接入力用)'!$G$11)="","",CONCATENATE('参加申込書(直接入力用)'!$G$10,'参加申込書(直接入力用)'!$G$11)))</f>
        <v/>
      </c>
      <c r="AE86" s="7"/>
      <c r="AF86" s="7"/>
      <c r="AG86" s="7"/>
      <c r="AH86" s="7"/>
      <c r="AI86" s="7"/>
      <c r="AJ86" s="7" t="str">
        <f t="shared" si="6"/>
        <v/>
      </c>
      <c r="AK86" s="7" t="str">
        <f>IF($AN86="","",LEFT('参加申込書(直接入力用)'!$F98,5))</f>
        <v/>
      </c>
      <c r="AL86" s="7" t="str">
        <f>IF($AN86="","",MID('参加申込書(直接入力用)'!$F98,7,3))</f>
        <v/>
      </c>
      <c r="AM86" s="7" t="str">
        <f>IF($AN86="","",RIGHT('参加申込書(直接入力用)'!$F98,1))</f>
        <v/>
      </c>
      <c r="AN86" s="8" t="str">
        <f>IF('参加申込書(直接入力用)'!$H98=0,"",'参加申込書(直接入力用)'!$H98)</f>
        <v/>
      </c>
      <c r="AO86" s="12" t="str">
        <f>IF('参加申込書(直接入力用)'!$J98=0,"",'参加申込書(直接入力用)'!$J98)</f>
        <v/>
      </c>
      <c r="AP86" s="8" t="str">
        <f>IF('参加申込書(直接入力用)'!$I98=0,"",'参加申込書(直接入力用)'!$I98)</f>
        <v/>
      </c>
      <c r="AQ86" s="8" t="str">
        <f>IF('参加申込書(直接入力用)'!$K98="","",'参加申込書(直接入力用)'!$K98)</f>
        <v/>
      </c>
      <c r="AR86" s="8" t="str">
        <f>IF('参加申込書(直接入力用)'!$L98="","",'参加申込書(直接入力用)'!$L98)</f>
        <v/>
      </c>
      <c r="AS86" s="8" t="str">
        <f>IF('参加申込書(直接入力用)'!$M98=0,"",'参加申込書(直接入力用)'!$M98)</f>
        <v/>
      </c>
      <c r="AT86" s="8" t="str">
        <f>IF('参加申込書(直接入力用)'!$N98=0,"",'参加申込書(直接入力用)'!$N98)</f>
        <v/>
      </c>
      <c r="AU86" s="8"/>
      <c r="AV86" s="8"/>
      <c r="AW86" s="8" t="str">
        <f>IF('参加申込書(直接入力用)'!$Q98=0,"",'参加申込書(直接入力用)'!$Q98)</f>
        <v/>
      </c>
      <c r="AX86" s="8" t="str">
        <f>IF($AN86="","",IF('参加申込書(直接入力用)'!$O98=0,0,'参加申込書(直接入力用)'!$O98))</f>
        <v/>
      </c>
      <c r="AY86" s="8" t="str">
        <f>IF('参加申込書(直接入力用)'!$P98="","",IF('参加申込書(直接入力用)'!$P98="男",1,2))</f>
        <v/>
      </c>
      <c r="AZ86" s="23"/>
      <c r="BA86" s="23"/>
      <c r="BB86" s="8"/>
      <c r="BC86" s="9" t="str">
        <f t="shared" ca="1" si="5"/>
        <v/>
      </c>
    </row>
    <row r="87" spans="1:55" x14ac:dyDescent="0.15">
      <c r="A87" s="5" t="str">
        <f t="shared" ca="1" si="4"/>
        <v/>
      </c>
      <c r="B87" s="6"/>
      <c r="C87" s="8" t="str">
        <f>IF($AN87="","",'参加申込書(直接入力用)'!$G$5)</f>
        <v/>
      </c>
      <c r="D87" s="7" t="str">
        <f>IF($AN87="","",'参加申込書(直接入力用)'!$G$4)</f>
        <v/>
      </c>
      <c r="E87" s="7" t="str">
        <f>IF($AN87="","",'参加申込書(直接入力用)'!$I$9)</f>
        <v/>
      </c>
      <c r="F87" s="7" t="str">
        <f>IF($AN87="","",'参加申込書(直接入力用)'!$K$9)</f>
        <v/>
      </c>
      <c r="G87" s="7" t="str">
        <f>IF($AN87="","",IF('参加申込書(直接入力用)'!$M$5="","",'参加申込書(直接入力用)'!$M$5))</f>
        <v/>
      </c>
      <c r="H87" s="7" t="str">
        <f>IF($AN87="","",IF('参加申込書(直接入力用)'!$M$7="","",'参加申込書(直接入力用)'!$M$7))</f>
        <v/>
      </c>
      <c r="I87" s="7" t="str">
        <f>IF($AN87="","",IF('参加申込書(直接入力用)'!$M$6="","",'参加申込書(直接入力用)'!$M$6))</f>
        <v/>
      </c>
      <c r="J87" s="7" t="str">
        <f>IF($AN87="","",IF('参加申込書(直接入力用)'!$M$8="","",'参加申込書(直接入力用)'!$M$8))</f>
        <v/>
      </c>
      <c r="K87" s="7" t="str">
        <f>IF($AN87="","",IF('参加申込書(直接入力用)'!$G$8="","",'参加申込書(直接入力用)'!$G$8))</f>
        <v/>
      </c>
      <c r="L87" s="7" t="str">
        <f>IF($AN87="","",IF('参加申込書(直接入力用)'!$G$9="","",'参加申込書(直接入力用)'!$G$9))</f>
        <v/>
      </c>
      <c r="M87" s="7"/>
      <c r="N87" s="7"/>
      <c r="O87" s="7"/>
      <c r="P87" s="7"/>
      <c r="Q87" s="7"/>
      <c r="R87" s="7"/>
      <c r="S87" s="7"/>
      <c r="T87" s="7"/>
      <c r="U87" s="7"/>
      <c r="V87" s="7"/>
      <c r="W87" s="7"/>
      <c r="X87" s="7"/>
      <c r="Y87" s="7"/>
      <c r="Z87" s="7"/>
      <c r="AA87" s="7"/>
      <c r="AB87" s="7"/>
      <c r="AC87" s="7"/>
      <c r="AD87" s="7" t="str">
        <f>IF($AN87="","",IF(CONCATENATE('参加申込書(直接入力用)'!$G$10,'参加申込書(直接入力用)'!$G$11)="","",CONCATENATE('参加申込書(直接入力用)'!$G$10,'参加申込書(直接入力用)'!$G$11)))</f>
        <v/>
      </c>
      <c r="AE87" s="7"/>
      <c r="AF87" s="7"/>
      <c r="AG87" s="7"/>
      <c r="AH87" s="7"/>
      <c r="AI87" s="7"/>
      <c r="AJ87" s="7" t="str">
        <f t="shared" si="6"/>
        <v/>
      </c>
      <c r="AK87" s="7" t="str">
        <f>IF($AN87="","",LEFT('参加申込書(直接入力用)'!$F99,5))</f>
        <v/>
      </c>
      <c r="AL87" s="7" t="str">
        <f>IF($AN87="","",MID('参加申込書(直接入力用)'!$F99,7,3))</f>
        <v/>
      </c>
      <c r="AM87" s="7" t="str">
        <f>IF($AN87="","",RIGHT('参加申込書(直接入力用)'!$F99,1))</f>
        <v/>
      </c>
      <c r="AN87" s="8" t="str">
        <f>IF('参加申込書(直接入力用)'!$H99=0,"",'参加申込書(直接入力用)'!$H99)</f>
        <v/>
      </c>
      <c r="AO87" s="12" t="str">
        <f>IF('参加申込書(直接入力用)'!$J99=0,"",'参加申込書(直接入力用)'!$J99)</f>
        <v/>
      </c>
      <c r="AP87" s="8" t="str">
        <f>IF('参加申込書(直接入力用)'!$I99=0,"",'参加申込書(直接入力用)'!$I99)</f>
        <v/>
      </c>
      <c r="AQ87" s="8" t="str">
        <f>IF('参加申込書(直接入力用)'!$K99="","",'参加申込書(直接入力用)'!$K99)</f>
        <v/>
      </c>
      <c r="AR87" s="8" t="str">
        <f>IF('参加申込書(直接入力用)'!$L99="","",'参加申込書(直接入力用)'!$L99)</f>
        <v/>
      </c>
      <c r="AS87" s="8" t="str">
        <f>IF('参加申込書(直接入力用)'!$M99=0,"",'参加申込書(直接入力用)'!$M99)</f>
        <v/>
      </c>
      <c r="AT87" s="8" t="str">
        <f>IF('参加申込書(直接入力用)'!$N99=0,"",'参加申込書(直接入力用)'!$N99)</f>
        <v/>
      </c>
      <c r="AU87" s="8"/>
      <c r="AV87" s="8"/>
      <c r="AW87" s="8" t="str">
        <f>IF('参加申込書(直接入力用)'!$Q99=0,"",'参加申込書(直接入力用)'!$Q99)</f>
        <v/>
      </c>
      <c r="AX87" s="8" t="str">
        <f>IF($AN87="","",IF('参加申込書(直接入力用)'!$O99=0,0,'参加申込書(直接入力用)'!$O99))</f>
        <v/>
      </c>
      <c r="AY87" s="8" t="str">
        <f>IF('参加申込書(直接入力用)'!$P99="","",IF('参加申込書(直接入力用)'!$P99="男",1,2))</f>
        <v/>
      </c>
      <c r="AZ87" s="23"/>
      <c r="BA87" s="23"/>
      <c r="BB87" s="8"/>
      <c r="BC87" s="9" t="str">
        <f t="shared" ca="1" si="5"/>
        <v/>
      </c>
    </row>
    <row r="88" spans="1:55" x14ac:dyDescent="0.15">
      <c r="A88" s="5" t="str">
        <f t="shared" ca="1" si="4"/>
        <v/>
      </c>
      <c r="B88" s="6"/>
      <c r="C88" s="8" t="str">
        <f>IF($AN88="","",'参加申込書(直接入力用)'!$G$5)</f>
        <v/>
      </c>
      <c r="D88" s="7" t="str">
        <f>IF($AN88="","",'参加申込書(直接入力用)'!$G$4)</f>
        <v/>
      </c>
      <c r="E88" s="7" t="str">
        <f>IF($AN88="","",'参加申込書(直接入力用)'!$I$9)</f>
        <v/>
      </c>
      <c r="F88" s="7" t="str">
        <f>IF($AN88="","",'参加申込書(直接入力用)'!$K$9)</f>
        <v/>
      </c>
      <c r="G88" s="7" t="str">
        <f>IF($AN88="","",IF('参加申込書(直接入力用)'!$M$5="","",'参加申込書(直接入力用)'!$M$5))</f>
        <v/>
      </c>
      <c r="H88" s="7" t="str">
        <f>IF($AN88="","",IF('参加申込書(直接入力用)'!$M$7="","",'参加申込書(直接入力用)'!$M$7))</f>
        <v/>
      </c>
      <c r="I88" s="7" t="str">
        <f>IF($AN88="","",IF('参加申込書(直接入力用)'!$M$6="","",'参加申込書(直接入力用)'!$M$6))</f>
        <v/>
      </c>
      <c r="J88" s="7" t="str">
        <f>IF($AN88="","",IF('参加申込書(直接入力用)'!$M$8="","",'参加申込書(直接入力用)'!$M$8))</f>
        <v/>
      </c>
      <c r="K88" s="7" t="str">
        <f>IF($AN88="","",IF('参加申込書(直接入力用)'!$G$8="","",'参加申込書(直接入力用)'!$G$8))</f>
        <v/>
      </c>
      <c r="L88" s="7" t="str">
        <f>IF($AN88="","",IF('参加申込書(直接入力用)'!$G$9="","",'参加申込書(直接入力用)'!$G$9))</f>
        <v/>
      </c>
      <c r="M88" s="7"/>
      <c r="N88" s="7"/>
      <c r="O88" s="7"/>
      <c r="P88" s="7"/>
      <c r="Q88" s="7"/>
      <c r="R88" s="7"/>
      <c r="S88" s="7"/>
      <c r="T88" s="7"/>
      <c r="U88" s="7"/>
      <c r="V88" s="7"/>
      <c r="W88" s="7"/>
      <c r="X88" s="7"/>
      <c r="Y88" s="7"/>
      <c r="Z88" s="7"/>
      <c r="AA88" s="7"/>
      <c r="AB88" s="7"/>
      <c r="AC88" s="7"/>
      <c r="AD88" s="7" t="str">
        <f>IF($AN88="","",IF(CONCATENATE('参加申込書(直接入力用)'!$G$10,'参加申込書(直接入力用)'!$G$11)="","",CONCATENATE('参加申込書(直接入力用)'!$G$10,'参加申込書(直接入力用)'!$G$11)))</f>
        <v/>
      </c>
      <c r="AE88" s="7"/>
      <c r="AF88" s="7"/>
      <c r="AG88" s="7"/>
      <c r="AH88" s="7"/>
      <c r="AI88" s="7"/>
      <c r="AJ88" s="7" t="str">
        <f t="shared" si="6"/>
        <v/>
      </c>
      <c r="AK88" s="7" t="str">
        <f>IF($AN88="","",LEFT('参加申込書(直接入力用)'!$F100,5))</f>
        <v/>
      </c>
      <c r="AL88" s="7" t="str">
        <f>IF($AN88="","",MID('参加申込書(直接入力用)'!$F100,7,3))</f>
        <v/>
      </c>
      <c r="AM88" s="7" t="str">
        <f>IF($AN88="","",RIGHT('参加申込書(直接入力用)'!$F100,1))</f>
        <v/>
      </c>
      <c r="AN88" s="8" t="str">
        <f>IF('参加申込書(直接入力用)'!$H100=0,"",'参加申込書(直接入力用)'!$H100)</f>
        <v/>
      </c>
      <c r="AO88" s="12" t="str">
        <f>IF('参加申込書(直接入力用)'!$J100=0,"",'参加申込書(直接入力用)'!$J100)</f>
        <v/>
      </c>
      <c r="AP88" s="8" t="str">
        <f>IF('参加申込書(直接入力用)'!$I100=0,"",'参加申込書(直接入力用)'!$I100)</f>
        <v/>
      </c>
      <c r="AQ88" s="8" t="str">
        <f>IF('参加申込書(直接入力用)'!$K100="","",'参加申込書(直接入力用)'!$K100)</f>
        <v/>
      </c>
      <c r="AR88" s="8" t="str">
        <f>IF('参加申込書(直接入力用)'!$L100="","",'参加申込書(直接入力用)'!$L100)</f>
        <v/>
      </c>
      <c r="AS88" s="8" t="str">
        <f>IF('参加申込書(直接入力用)'!$M100=0,"",'参加申込書(直接入力用)'!$M100)</f>
        <v/>
      </c>
      <c r="AT88" s="8" t="str">
        <f>IF('参加申込書(直接入力用)'!$N100=0,"",'参加申込書(直接入力用)'!$N100)</f>
        <v/>
      </c>
      <c r="AU88" s="8"/>
      <c r="AV88" s="8"/>
      <c r="AW88" s="8" t="str">
        <f>IF('参加申込書(直接入力用)'!$Q100=0,"",'参加申込書(直接入力用)'!$Q100)</f>
        <v/>
      </c>
      <c r="AX88" s="8" t="str">
        <f>IF($AN88="","",IF('参加申込書(直接入力用)'!$O100=0,0,'参加申込書(直接入力用)'!$O100))</f>
        <v/>
      </c>
      <c r="AY88" s="8" t="str">
        <f>IF('参加申込書(直接入力用)'!$P100="","",IF('参加申込書(直接入力用)'!$P100="男",1,2))</f>
        <v/>
      </c>
      <c r="AZ88" s="23"/>
      <c r="BA88" s="23"/>
      <c r="BB88" s="8"/>
      <c r="BC88" s="9" t="str">
        <f t="shared" ca="1" si="5"/>
        <v/>
      </c>
    </row>
    <row r="89" spans="1:55" x14ac:dyDescent="0.15">
      <c r="A89" s="5" t="str">
        <f t="shared" ca="1" si="4"/>
        <v/>
      </c>
      <c r="B89" s="6"/>
      <c r="C89" s="8" t="str">
        <f>IF($AN89="","",'参加申込書(直接入力用)'!$G$5)</f>
        <v/>
      </c>
      <c r="D89" s="7" t="str">
        <f>IF($AN89="","",'参加申込書(直接入力用)'!$G$4)</f>
        <v/>
      </c>
      <c r="E89" s="7" t="str">
        <f>IF($AN89="","",'参加申込書(直接入力用)'!$I$9)</f>
        <v/>
      </c>
      <c r="F89" s="7" t="str">
        <f>IF($AN89="","",'参加申込書(直接入力用)'!$K$9)</f>
        <v/>
      </c>
      <c r="G89" s="7" t="str">
        <f>IF($AN89="","",IF('参加申込書(直接入力用)'!$M$5="","",'参加申込書(直接入力用)'!$M$5))</f>
        <v/>
      </c>
      <c r="H89" s="7" t="str">
        <f>IF($AN89="","",IF('参加申込書(直接入力用)'!$M$7="","",'参加申込書(直接入力用)'!$M$7))</f>
        <v/>
      </c>
      <c r="I89" s="7" t="str">
        <f>IF($AN89="","",IF('参加申込書(直接入力用)'!$M$6="","",'参加申込書(直接入力用)'!$M$6))</f>
        <v/>
      </c>
      <c r="J89" s="7" t="str">
        <f>IF($AN89="","",IF('参加申込書(直接入力用)'!$M$8="","",'参加申込書(直接入力用)'!$M$8))</f>
        <v/>
      </c>
      <c r="K89" s="7" t="str">
        <f>IF($AN89="","",IF('参加申込書(直接入力用)'!$G$8="","",'参加申込書(直接入力用)'!$G$8))</f>
        <v/>
      </c>
      <c r="L89" s="7" t="str">
        <f>IF($AN89="","",IF('参加申込書(直接入力用)'!$G$9="","",'参加申込書(直接入力用)'!$G$9))</f>
        <v/>
      </c>
      <c r="M89" s="7"/>
      <c r="N89" s="7"/>
      <c r="O89" s="7"/>
      <c r="P89" s="7"/>
      <c r="Q89" s="7"/>
      <c r="R89" s="7"/>
      <c r="S89" s="7"/>
      <c r="T89" s="7"/>
      <c r="U89" s="7"/>
      <c r="V89" s="7"/>
      <c r="W89" s="7"/>
      <c r="X89" s="7"/>
      <c r="Y89" s="7"/>
      <c r="Z89" s="7"/>
      <c r="AA89" s="7"/>
      <c r="AB89" s="7"/>
      <c r="AC89" s="7"/>
      <c r="AD89" s="7" t="str">
        <f>IF($AN89="","",IF(CONCATENATE('参加申込書(直接入力用)'!$G$10,'参加申込書(直接入力用)'!$G$11)="","",CONCATENATE('参加申込書(直接入力用)'!$G$10,'参加申込書(直接入力用)'!$G$11)))</f>
        <v/>
      </c>
      <c r="AE89" s="7"/>
      <c r="AF89" s="7"/>
      <c r="AG89" s="7"/>
      <c r="AH89" s="7"/>
      <c r="AI89" s="7"/>
      <c r="AJ89" s="7" t="str">
        <f t="shared" si="6"/>
        <v/>
      </c>
      <c r="AK89" s="7" t="str">
        <f>IF($AN89="","",LEFT('参加申込書(直接入力用)'!$F101,5))</f>
        <v/>
      </c>
      <c r="AL89" s="7" t="str">
        <f>IF($AN89="","",MID('参加申込書(直接入力用)'!$F101,7,3))</f>
        <v/>
      </c>
      <c r="AM89" s="7" t="str">
        <f>IF($AN89="","",RIGHT('参加申込書(直接入力用)'!$F101,1))</f>
        <v/>
      </c>
      <c r="AN89" s="8" t="str">
        <f>IF('参加申込書(直接入力用)'!$H101=0,"",'参加申込書(直接入力用)'!$H101)</f>
        <v/>
      </c>
      <c r="AO89" s="12" t="str">
        <f>IF('参加申込書(直接入力用)'!$J101=0,"",'参加申込書(直接入力用)'!$J101)</f>
        <v/>
      </c>
      <c r="AP89" s="8" t="str">
        <f>IF('参加申込書(直接入力用)'!$I101=0,"",'参加申込書(直接入力用)'!$I101)</f>
        <v/>
      </c>
      <c r="AQ89" s="8" t="str">
        <f>IF('参加申込書(直接入力用)'!$K101="","",'参加申込書(直接入力用)'!$K101)</f>
        <v/>
      </c>
      <c r="AR89" s="8" t="str">
        <f>IF('参加申込書(直接入力用)'!$L101="","",'参加申込書(直接入力用)'!$L101)</f>
        <v/>
      </c>
      <c r="AS89" s="8" t="str">
        <f>IF('参加申込書(直接入力用)'!$M101=0,"",'参加申込書(直接入力用)'!$M101)</f>
        <v/>
      </c>
      <c r="AT89" s="8" t="str">
        <f>IF('参加申込書(直接入力用)'!$N101=0,"",'参加申込書(直接入力用)'!$N101)</f>
        <v/>
      </c>
      <c r="AU89" s="8"/>
      <c r="AV89" s="8"/>
      <c r="AW89" s="8" t="str">
        <f>IF('参加申込書(直接入力用)'!$Q101=0,"",'参加申込書(直接入力用)'!$Q101)</f>
        <v/>
      </c>
      <c r="AX89" s="8" t="str">
        <f>IF($AN89="","",IF('参加申込書(直接入力用)'!$O101=0,0,'参加申込書(直接入力用)'!$O101))</f>
        <v/>
      </c>
      <c r="AY89" s="8" t="str">
        <f>IF('参加申込書(直接入力用)'!$P101="","",IF('参加申込書(直接入力用)'!$P101="男",1,2))</f>
        <v/>
      </c>
      <c r="AZ89" s="23"/>
      <c r="BA89" s="23"/>
      <c r="BB89" s="8"/>
      <c r="BC89" s="9" t="str">
        <f t="shared" ca="1" si="5"/>
        <v/>
      </c>
    </row>
    <row r="90" spans="1:55" x14ac:dyDescent="0.15">
      <c r="A90" s="5" t="str">
        <f t="shared" ca="1" si="4"/>
        <v/>
      </c>
      <c r="B90" s="6"/>
      <c r="C90" s="8" t="str">
        <f>IF($AN90="","",'参加申込書(直接入力用)'!$G$5)</f>
        <v/>
      </c>
      <c r="D90" s="7" t="str">
        <f>IF($AN90="","",'参加申込書(直接入力用)'!$G$4)</f>
        <v/>
      </c>
      <c r="E90" s="7" t="str">
        <f>IF($AN90="","",'参加申込書(直接入力用)'!$I$9)</f>
        <v/>
      </c>
      <c r="F90" s="7" t="str">
        <f>IF($AN90="","",'参加申込書(直接入力用)'!$K$9)</f>
        <v/>
      </c>
      <c r="G90" s="7" t="str">
        <f>IF($AN90="","",IF('参加申込書(直接入力用)'!$M$5="","",'参加申込書(直接入力用)'!$M$5))</f>
        <v/>
      </c>
      <c r="H90" s="7" t="str">
        <f>IF($AN90="","",IF('参加申込書(直接入力用)'!$M$7="","",'参加申込書(直接入力用)'!$M$7))</f>
        <v/>
      </c>
      <c r="I90" s="7" t="str">
        <f>IF($AN90="","",IF('参加申込書(直接入力用)'!$M$6="","",'参加申込書(直接入力用)'!$M$6))</f>
        <v/>
      </c>
      <c r="J90" s="7" t="str">
        <f>IF($AN90="","",IF('参加申込書(直接入力用)'!$M$8="","",'参加申込書(直接入力用)'!$M$8))</f>
        <v/>
      </c>
      <c r="K90" s="7" t="str">
        <f>IF($AN90="","",IF('参加申込書(直接入力用)'!$G$8="","",'参加申込書(直接入力用)'!$G$8))</f>
        <v/>
      </c>
      <c r="L90" s="7" t="str">
        <f>IF($AN90="","",IF('参加申込書(直接入力用)'!$G$9="","",'参加申込書(直接入力用)'!$G$9))</f>
        <v/>
      </c>
      <c r="M90" s="7"/>
      <c r="N90" s="7"/>
      <c r="O90" s="7"/>
      <c r="P90" s="7"/>
      <c r="Q90" s="7"/>
      <c r="R90" s="7"/>
      <c r="S90" s="7"/>
      <c r="T90" s="7"/>
      <c r="U90" s="7"/>
      <c r="V90" s="7"/>
      <c r="W90" s="7"/>
      <c r="X90" s="7"/>
      <c r="Y90" s="7"/>
      <c r="Z90" s="7"/>
      <c r="AA90" s="7"/>
      <c r="AB90" s="7"/>
      <c r="AC90" s="7"/>
      <c r="AD90" s="7" t="str">
        <f>IF($AN90="","",IF(CONCATENATE('参加申込書(直接入力用)'!$G$10,'参加申込書(直接入力用)'!$G$11)="","",CONCATENATE('参加申込書(直接入力用)'!$G$10,'参加申込書(直接入力用)'!$G$11)))</f>
        <v/>
      </c>
      <c r="AE90" s="7"/>
      <c r="AF90" s="7"/>
      <c r="AG90" s="7"/>
      <c r="AH90" s="7"/>
      <c r="AI90" s="7"/>
      <c r="AJ90" s="7" t="str">
        <f t="shared" si="6"/>
        <v/>
      </c>
      <c r="AK90" s="7" t="str">
        <f>IF($AN90="","",LEFT('参加申込書(直接入力用)'!$F102,5))</f>
        <v/>
      </c>
      <c r="AL90" s="7" t="str">
        <f>IF($AN90="","",MID('参加申込書(直接入力用)'!$F102,7,3))</f>
        <v/>
      </c>
      <c r="AM90" s="7" t="str">
        <f>IF($AN90="","",RIGHT('参加申込書(直接入力用)'!$F102,1))</f>
        <v/>
      </c>
      <c r="AN90" s="8" t="str">
        <f>IF('参加申込書(直接入力用)'!$H102=0,"",'参加申込書(直接入力用)'!$H102)</f>
        <v/>
      </c>
      <c r="AO90" s="12" t="str">
        <f>IF('参加申込書(直接入力用)'!$J102=0,"",'参加申込書(直接入力用)'!$J102)</f>
        <v/>
      </c>
      <c r="AP90" s="8" t="str">
        <f>IF('参加申込書(直接入力用)'!$I102=0,"",'参加申込書(直接入力用)'!$I102)</f>
        <v/>
      </c>
      <c r="AQ90" s="8" t="str">
        <f>IF('参加申込書(直接入力用)'!$K102="","",'参加申込書(直接入力用)'!$K102)</f>
        <v/>
      </c>
      <c r="AR90" s="8" t="str">
        <f>IF('参加申込書(直接入力用)'!$L102="","",'参加申込書(直接入力用)'!$L102)</f>
        <v/>
      </c>
      <c r="AS90" s="8" t="str">
        <f>IF('参加申込書(直接入力用)'!$M102=0,"",'参加申込書(直接入力用)'!$M102)</f>
        <v/>
      </c>
      <c r="AT90" s="8" t="str">
        <f>IF('参加申込書(直接入力用)'!$N102=0,"",'参加申込書(直接入力用)'!$N102)</f>
        <v/>
      </c>
      <c r="AU90" s="8"/>
      <c r="AV90" s="8"/>
      <c r="AW90" s="8" t="str">
        <f>IF('参加申込書(直接入力用)'!$Q102=0,"",'参加申込書(直接入力用)'!$Q102)</f>
        <v/>
      </c>
      <c r="AX90" s="8" t="str">
        <f>IF($AN90="","",IF('参加申込書(直接入力用)'!$O102=0,0,'参加申込書(直接入力用)'!$O102))</f>
        <v/>
      </c>
      <c r="AY90" s="8" t="str">
        <f>IF('参加申込書(直接入力用)'!$P102="","",IF('参加申込書(直接入力用)'!$P102="男",1,2))</f>
        <v/>
      </c>
      <c r="AZ90" s="23"/>
      <c r="BA90" s="23"/>
      <c r="BB90" s="8"/>
      <c r="BC90" s="9" t="str">
        <f t="shared" ca="1" si="5"/>
        <v/>
      </c>
    </row>
    <row r="91" spans="1:55" x14ac:dyDescent="0.15">
      <c r="A91" s="5" t="str">
        <f t="shared" ca="1" si="4"/>
        <v/>
      </c>
      <c r="B91" s="6"/>
      <c r="C91" s="8" t="str">
        <f>IF($AN91="","",'参加申込書(直接入力用)'!$G$5)</f>
        <v/>
      </c>
      <c r="D91" s="7" t="str">
        <f>IF($AN91="","",'参加申込書(直接入力用)'!$G$4)</f>
        <v/>
      </c>
      <c r="E91" s="7" t="str">
        <f>IF($AN91="","",'参加申込書(直接入力用)'!$I$9)</f>
        <v/>
      </c>
      <c r="F91" s="7" t="str">
        <f>IF($AN91="","",'参加申込書(直接入力用)'!$K$9)</f>
        <v/>
      </c>
      <c r="G91" s="7" t="str">
        <f>IF($AN91="","",IF('参加申込書(直接入力用)'!$M$5="","",'参加申込書(直接入力用)'!$M$5))</f>
        <v/>
      </c>
      <c r="H91" s="7" t="str">
        <f>IF($AN91="","",IF('参加申込書(直接入力用)'!$M$7="","",'参加申込書(直接入力用)'!$M$7))</f>
        <v/>
      </c>
      <c r="I91" s="7" t="str">
        <f>IF($AN91="","",IF('参加申込書(直接入力用)'!$M$6="","",'参加申込書(直接入力用)'!$M$6))</f>
        <v/>
      </c>
      <c r="J91" s="7" t="str">
        <f>IF($AN91="","",IF('参加申込書(直接入力用)'!$M$8="","",'参加申込書(直接入力用)'!$M$8))</f>
        <v/>
      </c>
      <c r="K91" s="7" t="str">
        <f>IF($AN91="","",IF('参加申込書(直接入力用)'!$G$8="","",'参加申込書(直接入力用)'!$G$8))</f>
        <v/>
      </c>
      <c r="L91" s="7" t="str">
        <f>IF($AN91="","",IF('参加申込書(直接入力用)'!$G$9="","",'参加申込書(直接入力用)'!$G$9))</f>
        <v/>
      </c>
      <c r="M91" s="7"/>
      <c r="N91" s="7"/>
      <c r="O91" s="7"/>
      <c r="P91" s="7"/>
      <c r="Q91" s="7"/>
      <c r="R91" s="7"/>
      <c r="S91" s="7"/>
      <c r="T91" s="7"/>
      <c r="U91" s="7"/>
      <c r="V91" s="7"/>
      <c r="W91" s="7"/>
      <c r="X91" s="7"/>
      <c r="Y91" s="7"/>
      <c r="Z91" s="7"/>
      <c r="AA91" s="7"/>
      <c r="AB91" s="7"/>
      <c r="AC91" s="7"/>
      <c r="AD91" s="7" t="str">
        <f>IF($AN91="","",IF(CONCATENATE('参加申込書(直接入力用)'!$G$10,'参加申込書(直接入力用)'!$G$11)="","",CONCATENATE('参加申込書(直接入力用)'!$G$10,'参加申込書(直接入力用)'!$G$11)))</f>
        <v/>
      </c>
      <c r="AE91" s="7"/>
      <c r="AF91" s="7"/>
      <c r="AG91" s="7"/>
      <c r="AH91" s="7"/>
      <c r="AI91" s="7"/>
      <c r="AJ91" s="7" t="str">
        <f t="shared" si="6"/>
        <v/>
      </c>
      <c r="AK91" s="7" t="str">
        <f>IF($AN91="","",LEFT('参加申込書(直接入力用)'!$F103,5))</f>
        <v/>
      </c>
      <c r="AL91" s="7" t="str">
        <f>IF($AN91="","",MID('参加申込書(直接入力用)'!$F103,7,3))</f>
        <v/>
      </c>
      <c r="AM91" s="7" t="str">
        <f>IF($AN91="","",RIGHT('参加申込書(直接入力用)'!$F103,1))</f>
        <v/>
      </c>
      <c r="AN91" s="8" t="str">
        <f>IF('参加申込書(直接入力用)'!$H103=0,"",'参加申込書(直接入力用)'!$H103)</f>
        <v/>
      </c>
      <c r="AO91" s="12" t="str">
        <f>IF('参加申込書(直接入力用)'!$J103=0,"",'参加申込書(直接入力用)'!$J103)</f>
        <v/>
      </c>
      <c r="AP91" s="8" t="str">
        <f>IF('参加申込書(直接入力用)'!$I103=0,"",'参加申込書(直接入力用)'!$I103)</f>
        <v/>
      </c>
      <c r="AQ91" s="8" t="str">
        <f>IF('参加申込書(直接入力用)'!$K103="","",'参加申込書(直接入力用)'!$K103)</f>
        <v/>
      </c>
      <c r="AR91" s="8" t="str">
        <f>IF('参加申込書(直接入力用)'!$L103="","",'参加申込書(直接入力用)'!$L103)</f>
        <v/>
      </c>
      <c r="AS91" s="8" t="str">
        <f>IF('参加申込書(直接入力用)'!$M103=0,"",'参加申込書(直接入力用)'!$M103)</f>
        <v/>
      </c>
      <c r="AT91" s="8" t="str">
        <f>IF('参加申込書(直接入力用)'!$N103=0,"",'参加申込書(直接入力用)'!$N103)</f>
        <v/>
      </c>
      <c r="AU91" s="8"/>
      <c r="AV91" s="8"/>
      <c r="AW91" s="8" t="str">
        <f>IF('参加申込書(直接入力用)'!$Q103=0,"",'参加申込書(直接入力用)'!$Q103)</f>
        <v/>
      </c>
      <c r="AX91" s="8" t="str">
        <f>IF($AN91="","",IF('参加申込書(直接入力用)'!$O103=0,0,'参加申込書(直接入力用)'!$O103))</f>
        <v/>
      </c>
      <c r="AY91" s="8" t="str">
        <f>IF('参加申込書(直接入力用)'!$P103="","",IF('参加申込書(直接入力用)'!$P103="男",1,2))</f>
        <v/>
      </c>
      <c r="AZ91" s="23"/>
      <c r="BA91" s="23"/>
      <c r="BB91" s="8"/>
      <c r="BC91" s="9" t="str">
        <f t="shared" ca="1" si="5"/>
        <v/>
      </c>
    </row>
    <row r="92" spans="1:55" x14ac:dyDescent="0.15">
      <c r="A92" s="5" t="str">
        <f t="shared" ca="1" si="4"/>
        <v/>
      </c>
      <c r="B92" s="6"/>
      <c r="C92" s="8" t="str">
        <f>IF($AN92="","",'参加申込書(直接入力用)'!$G$5)</f>
        <v/>
      </c>
      <c r="D92" s="7" t="str">
        <f>IF($AN92="","",'参加申込書(直接入力用)'!$G$4)</f>
        <v/>
      </c>
      <c r="E92" s="7" t="str">
        <f>IF($AN92="","",'参加申込書(直接入力用)'!$I$9)</f>
        <v/>
      </c>
      <c r="F92" s="7" t="str">
        <f>IF($AN92="","",'参加申込書(直接入力用)'!$K$9)</f>
        <v/>
      </c>
      <c r="G92" s="7" t="str">
        <f>IF($AN92="","",IF('参加申込書(直接入力用)'!$M$5="","",'参加申込書(直接入力用)'!$M$5))</f>
        <v/>
      </c>
      <c r="H92" s="7" t="str">
        <f>IF($AN92="","",IF('参加申込書(直接入力用)'!$M$7="","",'参加申込書(直接入力用)'!$M$7))</f>
        <v/>
      </c>
      <c r="I92" s="7" t="str">
        <f>IF($AN92="","",IF('参加申込書(直接入力用)'!$M$6="","",'参加申込書(直接入力用)'!$M$6))</f>
        <v/>
      </c>
      <c r="J92" s="7" t="str">
        <f>IF($AN92="","",IF('参加申込書(直接入力用)'!$M$8="","",'参加申込書(直接入力用)'!$M$8))</f>
        <v/>
      </c>
      <c r="K92" s="7" t="str">
        <f>IF($AN92="","",IF('参加申込書(直接入力用)'!$G$8="","",'参加申込書(直接入力用)'!$G$8))</f>
        <v/>
      </c>
      <c r="L92" s="7" t="str">
        <f>IF($AN92="","",IF('参加申込書(直接入力用)'!$G$9="","",'参加申込書(直接入力用)'!$G$9))</f>
        <v/>
      </c>
      <c r="M92" s="7"/>
      <c r="N92" s="7"/>
      <c r="O92" s="7"/>
      <c r="P92" s="7"/>
      <c r="Q92" s="7"/>
      <c r="R92" s="7"/>
      <c r="S92" s="7"/>
      <c r="T92" s="7"/>
      <c r="U92" s="7"/>
      <c r="V92" s="7"/>
      <c r="W92" s="7"/>
      <c r="X92" s="7"/>
      <c r="Y92" s="7"/>
      <c r="Z92" s="7"/>
      <c r="AA92" s="7"/>
      <c r="AB92" s="7"/>
      <c r="AC92" s="7"/>
      <c r="AD92" s="7" t="str">
        <f>IF($AN92="","",IF(CONCATENATE('参加申込書(直接入力用)'!$G$10,'参加申込書(直接入力用)'!$G$11)="","",CONCATENATE('参加申込書(直接入力用)'!$G$10,'参加申込書(直接入力用)'!$G$11)))</f>
        <v/>
      </c>
      <c r="AE92" s="7"/>
      <c r="AF92" s="7"/>
      <c r="AG92" s="7"/>
      <c r="AH92" s="7"/>
      <c r="AI92" s="7"/>
      <c r="AJ92" s="7" t="str">
        <f t="shared" si="6"/>
        <v/>
      </c>
      <c r="AK92" s="7" t="str">
        <f>IF($AN92="","",LEFT('参加申込書(直接入力用)'!$F104,5))</f>
        <v/>
      </c>
      <c r="AL92" s="7" t="str">
        <f>IF($AN92="","",MID('参加申込書(直接入力用)'!$F104,7,3))</f>
        <v/>
      </c>
      <c r="AM92" s="7" t="str">
        <f>IF($AN92="","",RIGHT('参加申込書(直接入力用)'!$F104,1))</f>
        <v/>
      </c>
      <c r="AN92" s="8" t="str">
        <f>IF('参加申込書(直接入力用)'!$H104=0,"",'参加申込書(直接入力用)'!$H104)</f>
        <v/>
      </c>
      <c r="AO92" s="12" t="str">
        <f>IF('参加申込書(直接入力用)'!$J104=0,"",'参加申込書(直接入力用)'!$J104)</f>
        <v/>
      </c>
      <c r="AP92" s="8" t="str">
        <f>IF('参加申込書(直接入力用)'!$I104=0,"",'参加申込書(直接入力用)'!$I104)</f>
        <v/>
      </c>
      <c r="AQ92" s="8" t="str">
        <f>IF('参加申込書(直接入力用)'!$K104="","",'参加申込書(直接入力用)'!$K104)</f>
        <v/>
      </c>
      <c r="AR92" s="8" t="str">
        <f>IF('参加申込書(直接入力用)'!$L104="","",'参加申込書(直接入力用)'!$L104)</f>
        <v/>
      </c>
      <c r="AS92" s="8" t="str">
        <f>IF('参加申込書(直接入力用)'!$M104=0,"",'参加申込書(直接入力用)'!$M104)</f>
        <v/>
      </c>
      <c r="AT92" s="8" t="str">
        <f>IF('参加申込書(直接入力用)'!$N104=0,"",'参加申込書(直接入力用)'!$N104)</f>
        <v/>
      </c>
      <c r="AU92" s="8"/>
      <c r="AV92" s="8"/>
      <c r="AW92" s="8" t="str">
        <f>IF('参加申込書(直接入力用)'!$Q104=0,"",'参加申込書(直接入力用)'!$Q104)</f>
        <v/>
      </c>
      <c r="AX92" s="8" t="str">
        <f>IF($AN92="","",IF('参加申込書(直接入力用)'!$O104=0,0,'参加申込書(直接入力用)'!$O104))</f>
        <v/>
      </c>
      <c r="AY92" s="8" t="str">
        <f>IF('参加申込書(直接入力用)'!$P104="","",IF('参加申込書(直接入力用)'!$P104="男",1,2))</f>
        <v/>
      </c>
      <c r="AZ92" s="23"/>
      <c r="BA92" s="23"/>
      <c r="BB92" s="8"/>
      <c r="BC92" s="9" t="str">
        <f t="shared" ca="1" si="5"/>
        <v/>
      </c>
    </row>
    <row r="93" spans="1:55" x14ac:dyDescent="0.15">
      <c r="A93" s="5" t="str">
        <f t="shared" ca="1" si="4"/>
        <v/>
      </c>
      <c r="B93" s="6"/>
      <c r="C93" s="8" t="str">
        <f>IF($AN93="","",'参加申込書(直接入力用)'!$G$5)</f>
        <v/>
      </c>
      <c r="D93" s="7" t="str">
        <f>IF($AN93="","",'参加申込書(直接入力用)'!$G$4)</f>
        <v/>
      </c>
      <c r="E93" s="7" t="str">
        <f>IF($AN93="","",'参加申込書(直接入力用)'!$I$9)</f>
        <v/>
      </c>
      <c r="F93" s="7" t="str">
        <f>IF($AN93="","",'参加申込書(直接入力用)'!$K$9)</f>
        <v/>
      </c>
      <c r="G93" s="7" t="str">
        <f>IF($AN93="","",IF('参加申込書(直接入力用)'!$M$5="","",'参加申込書(直接入力用)'!$M$5))</f>
        <v/>
      </c>
      <c r="H93" s="7" t="str">
        <f>IF($AN93="","",IF('参加申込書(直接入力用)'!$M$7="","",'参加申込書(直接入力用)'!$M$7))</f>
        <v/>
      </c>
      <c r="I93" s="7" t="str">
        <f>IF($AN93="","",IF('参加申込書(直接入力用)'!$M$6="","",'参加申込書(直接入力用)'!$M$6))</f>
        <v/>
      </c>
      <c r="J93" s="7" t="str">
        <f>IF($AN93="","",IF('参加申込書(直接入力用)'!$M$8="","",'参加申込書(直接入力用)'!$M$8))</f>
        <v/>
      </c>
      <c r="K93" s="7" t="str">
        <f>IF($AN93="","",IF('参加申込書(直接入力用)'!$G$8="","",'参加申込書(直接入力用)'!$G$8))</f>
        <v/>
      </c>
      <c r="L93" s="7" t="str">
        <f>IF($AN93="","",IF('参加申込書(直接入力用)'!$G$9="","",'参加申込書(直接入力用)'!$G$9))</f>
        <v/>
      </c>
      <c r="M93" s="7"/>
      <c r="N93" s="7"/>
      <c r="O93" s="7"/>
      <c r="P93" s="7"/>
      <c r="Q93" s="7"/>
      <c r="R93" s="7"/>
      <c r="S93" s="7"/>
      <c r="T93" s="7"/>
      <c r="U93" s="7"/>
      <c r="V93" s="7"/>
      <c r="W93" s="7"/>
      <c r="X93" s="7"/>
      <c r="Y93" s="7"/>
      <c r="Z93" s="7"/>
      <c r="AA93" s="7"/>
      <c r="AB93" s="7"/>
      <c r="AC93" s="7"/>
      <c r="AD93" s="7" t="str">
        <f>IF($AN93="","",IF(CONCATENATE('参加申込書(直接入力用)'!$G$10,'参加申込書(直接入力用)'!$G$11)="","",CONCATENATE('参加申込書(直接入力用)'!$G$10,'参加申込書(直接入力用)'!$G$11)))</f>
        <v/>
      </c>
      <c r="AE93" s="7"/>
      <c r="AF93" s="7"/>
      <c r="AG93" s="7"/>
      <c r="AH93" s="7"/>
      <c r="AI93" s="7"/>
      <c r="AJ93" s="7" t="str">
        <f t="shared" si="6"/>
        <v/>
      </c>
      <c r="AK93" s="7" t="str">
        <f>IF($AN93="","",LEFT('参加申込書(直接入力用)'!$F105,5))</f>
        <v/>
      </c>
      <c r="AL93" s="7" t="str">
        <f>IF($AN93="","",MID('参加申込書(直接入力用)'!$F105,7,3))</f>
        <v/>
      </c>
      <c r="AM93" s="7" t="str">
        <f>IF($AN93="","",RIGHT('参加申込書(直接入力用)'!$F105,1))</f>
        <v/>
      </c>
      <c r="AN93" s="8" t="str">
        <f>IF('参加申込書(直接入力用)'!$H105=0,"",'参加申込書(直接入力用)'!$H105)</f>
        <v/>
      </c>
      <c r="AO93" s="12" t="str">
        <f>IF('参加申込書(直接入力用)'!$J105=0,"",'参加申込書(直接入力用)'!$J105)</f>
        <v/>
      </c>
      <c r="AP93" s="8" t="str">
        <f>IF('参加申込書(直接入力用)'!$I105=0,"",'参加申込書(直接入力用)'!$I105)</f>
        <v/>
      </c>
      <c r="AQ93" s="8" t="str">
        <f>IF('参加申込書(直接入力用)'!$K105="","",'参加申込書(直接入力用)'!$K105)</f>
        <v/>
      </c>
      <c r="AR93" s="8" t="str">
        <f>IF('参加申込書(直接入力用)'!$L105="","",'参加申込書(直接入力用)'!$L105)</f>
        <v/>
      </c>
      <c r="AS93" s="8" t="str">
        <f>IF('参加申込書(直接入力用)'!$M105=0,"",'参加申込書(直接入力用)'!$M105)</f>
        <v/>
      </c>
      <c r="AT93" s="8" t="str">
        <f>IF('参加申込書(直接入力用)'!$N105=0,"",'参加申込書(直接入力用)'!$N105)</f>
        <v/>
      </c>
      <c r="AU93" s="8"/>
      <c r="AV93" s="8"/>
      <c r="AW93" s="8" t="str">
        <f>IF('参加申込書(直接入力用)'!$Q105=0,"",'参加申込書(直接入力用)'!$Q105)</f>
        <v/>
      </c>
      <c r="AX93" s="8" t="str">
        <f>IF($AN93="","",IF('参加申込書(直接入力用)'!$O105=0,0,'参加申込書(直接入力用)'!$O105))</f>
        <v/>
      </c>
      <c r="AY93" s="8" t="str">
        <f>IF('参加申込書(直接入力用)'!$P105="","",IF('参加申込書(直接入力用)'!$P105="男",1,2))</f>
        <v/>
      </c>
      <c r="AZ93" s="23"/>
      <c r="BA93" s="23"/>
      <c r="BB93" s="8"/>
      <c r="BC93" s="9" t="str">
        <f t="shared" ca="1" si="5"/>
        <v/>
      </c>
    </row>
    <row r="94" spans="1:55" x14ac:dyDescent="0.15">
      <c r="A94" s="5" t="str">
        <f t="shared" ca="1" si="4"/>
        <v/>
      </c>
      <c r="B94" s="6"/>
      <c r="C94" s="8" t="str">
        <f>IF($AN94="","",'参加申込書(直接入力用)'!$G$5)</f>
        <v/>
      </c>
      <c r="D94" s="7" t="str">
        <f>IF($AN94="","",'参加申込書(直接入力用)'!$G$4)</f>
        <v/>
      </c>
      <c r="E94" s="7" t="str">
        <f>IF($AN94="","",'参加申込書(直接入力用)'!$I$9)</f>
        <v/>
      </c>
      <c r="F94" s="7" t="str">
        <f>IF($AN94="","",'参加申込書(直接入力用)'!$K$9)</f>
        <v/>
      </c>
      <c r="G94" s="7" t="str">
        <f>IF($AN94="","",IF('参加申込書(直接入力用)'!$M$5="","",'参加申込書(直接入力用)'!$M$5))</f>
        <v/>
      </c>
      <c r="H94" s="7" t="str">
        <f>IF($AN94="","",IF('参加申込書(直接入力用)'!$M$7="","",'参加申込書(直接入力用)'!$M$7))</f>
        <v/>
      </c>
      <c r="I94" s="7" t="str">
        <f>IF($AN94="","",IF('参加申込書(直接入力用)'!$M$6="","",'参加申込書(直接入力用)'!$M$6))</f>
        <v/>
      </c>
      <c r="J94" s="7" t="str">
        <f>IF($AN94="","",IF('参加申込書(直接入力用)'!$M$8="","",'参加申込書(直接入力用)'!$M$8))</f>
        <v/>
      </c>
      <c r="K94" s="7" t="str">
        <f>IF($AN94="","",IF('参加申込書(直接入力用)'!$G$8="","",'参加申込書(直接入力用)'!$G$8))</f>
        <v/>
      </c>
      <c r="L94" s="7" t="str">
        <f>IF($AN94="","",IF('参加申込書(直接入力用)'!$G$9="","",'参加申込書(直接入力用)'!$G$9))</f>
        <v/>
      </c>
      <c r="M94" s="7"/>
      <c r="N94" s="7"/>
      <c r="O94" s="7"/>
      <c r="P94" s="7"/>
      <c r="Q94" s="7"/>
      <c r="R94" s="7"/>
      <c r="S94" s="7"/>
      <c r="T94" s="7"/>
      <c r="U94" s="7"/>
      <c r="V94" s="7"/>
      <c r="W94" s="7"/>
      <c r="X94" s="7"/>
      <c r="Y94" s="7"/>
      <c r="Z94" s="7"/>
      <c r="AA94" s="7"/>
      <c r="AB94" s="7"/>
      <c r="AC94" s="7"/>
      <c r="AD94" s="7" t="str">
        <f>IF($AN94="","",IF(CONCATENATE('参加申込書(直接入力用)'!$G$10,'参加申込書(直接入力用)'!$G$11)="","",CONCATENATE('参加申込書(直接入力用)'!$G$10,'参加申込書(直接入力用)'!$G$11)))</f>
        <v/>
      </c>
      <c r="AE94" s="7"/>
      <c r="AF94" s="7"/>
      <c r="AG94" s="7"/>
      <c r="AH94" s="7"/>
      <c r="AI94" s="7"/>
      <c r="AJ94" s="7" t="str">
        <f t="shared" si="6"/>
        <v/>
      </c>
      <c r="AK94" s="7" t="str">
        <f>IF($AN94="","",LEFT('参加申込書(直接入力用)'!$F106,5))</f>
        <v/>
      </c>
      <c r="AL94" s="7" t="str">
        <f>IF($AN94="","",MID('参加申込書(直接入力用)'!$F106,7,3))</f>
        <v/>
      </c>
      <c r="AM94" s="7" t="str">
        <f>IF($AN94="","",RIGHT('参加申込書(直接入力用)'!$F106,1))</f>
        <v/>
      </c>
      <c r="AN94" s="8" t="str">
        <f>IF('参加申込書(直接入力用)'!$H106=0,"",'参加申込書(直接入力用)'!$H106)</f>
        <v/>
      </c>
      <c r="AO94" s="12" t="str">
        <f>IF('参加申込書(直接入力用)'!$J106=0,"",'参加申込書(直接入力用)'!$J106)</f>
        <v/>
      </c>
      <c r="AP94" s="8" t="str">
        <f>IF('参加申込書(直接入力用)'!$I106=0,"",'参加申込書(直接入力用)'!$I106)</f>
        <v/>
      </c>
      <c r="AQ94" s="8" t="str">
        <f>IF('参加申込書(直接入力用)'!$K106="","",'参加申込書(直接入力用)'!$K106)</f>
        <v/>
      </c>
      <c r="AR94" s="8" t="str">
        <f>IF('参加申込書(直接入力用)'!$L106="","",'参加申込書(直接入力用)'!$L106)</f>
        <v/>
      </c>
      <c r="AS94" s="8" t="str">
        <f>IF('参加申込書(直接入力用)'!$M106=0,"",'参加申込書(直接入力用)'!$M106)</f>
        <v/>
      </c>
      <c r="AT94" s="8" t="str">
        <f>IF('参加申込書(直接入力用)'!$N106=0,"",'参加申込書(直接入力用)'!$N106)</f>
        <v/>
      </c>
      <c r="AU94" s="8"/>
      <c r="AV94" s="8"/>
      <c r="AW94" s="8" t="str">
        <f>IF('参加申込書(直接入力用)'!$Q106=0,"",'参加申込書(直接入力用)'!$Q106)</f>
        <v/>
      </c>
      <c r="AX94" s="8" t="str">
        <f>IF($AN94="","",IF('参加申込書(直接入力用)'!$O106=0,0,'参加申込書(直接入力用)'!$O106))</f>
        <v/>
      </c>
      <c r="AY94" s="8" t="str">
        <f>IF('参加申込書(直接入力用)'!$P106="","",IF('参加申込書(直接入力用)'!$P106="男",1,2))</f>
        <v/>
      </c>
      <c r="AZ94" s="23"/>
      <c r="BA94" s="23"/>
      <c r="BB94" s="8"/>
      <c r="BC94" s="9" t="str">
        <f t="shared" ca="1" si="5"/>
        <v/>
      </c>
    </row>
    <row r="95" spans="1:55" x14ac:dyDescent="0.15">
      <c r="A95" s="5" t="str">
        <f t="shared" ca="1" si="4"/>
        <v/>
      </c>
      <c r="B95" s="6"/>
      <c r="C95" s="8" t="str">
        <f>IF($AN95="","",'参加申込書(直接入力用)'!$G$5)</f>
        <v/>
      </c>
      <c r="D95" s="7" t="str">
        <f>IF($AN95="","",'参加申込書(直接入力用)'!$G$4)</f>
        <v/>
      </c>
      <c r="E95" s="7" t="str">
        <f>IF($AN95="","",'参加申込書(直接入力用)'!$I$9)</f>
        <v/>
      </c>
      <c r="F95" s="7" t="str">
        <f>IF($AN95="","",'参加申込書(直接入力用)'!$K$9)</f>
        <v/>
      </c>
      <c r="G95" s="7" t="str">
        <f>IF($AN95="","",IF('参加申込書(直接入力用)'!$M$5="","",'参加申込書(直接入力用)'!$M$5))</f>
        <v/>
      </c>
      <c r="H95" s="7" t="str">
        <f>IF($AN95="","",IF('参加申込書(直接入力用)'!$M$7="","",'参加申込書(直接入力用)'!$M$7))</f>
        <v/>
      </c>
      <c r="I95" s="7" t="str">
        <f>IF($AN95="","",IF('参加申込書(直接入力用)'!$M$6="","",'参加申込書(直接入力用)'!$M$6))</f>
        <v/>
      </c>
      <c r="J95" s="7" t="str">
        <f>IF($AN95="","",IF('参加申込書(直接入力用)'!$M$8="","",'参加申込書(直接入力用)'!$M$8))</f>
        <v/>
      </c>
      <c r="K95" s="7" t="str">
        <f>IF($AN95="","",IF('参加申込書(直接入力用)'!$G$8="","",'参加申込書(直接入力用)'!$G$8))</f>
        <v/>
      </c>
      <c r="L95" s="7" t="str">
        <f>IF($AN95="","",IF('参加申込書(直接入力用)'!$G$9="","",'参加申込書(直接入力用)'!$G$9))</f>
        <v/>
      </c>
      <c r="M95" s="7"/>
      <c r="N95" s="7"/>
      <c r="O95" s="7"/>
      <c r="P95" s="7"/>
      <c r="Q95" s="7"/>
      <c r="R95" s="7"/>
      <c r="S95" s="7"/>
      <c r="T95" s="7"/>
      <c r="U95" s="7"/>
      <c r="V95" s="7"/>
      <c r="W95" s="7"/>
      <c r="X95" s="7"/>
      <c r="Y95" s="7"/>
      <c r="Z95" s="7"/>
      <c r="AA95" s="7"/>
      <c r="AB95" s="7"/>
      <c r="AC95" s="7"/>
      <c r="AD95" s="7" t="str">
        <f>IF($AN95="","",IF(CONCATENATE('参加申込書(直接入力用)'!$G$10,'参加申込書(直接入力用)'!$G$11)="","",CONCATENATE('参加申込書(直接入力用)'!$G$10,'参加申込書(直接入力用)'!$G$11)))</f>
        <v/>
      </c>
      <c r="AE95" s="7"/>
      <c r="AF95" s="7"/>
      <c r="AG95" s="7"/>
      <c r="AH95" s="7"/>
      <c r="AI95" s="7"/>
      <c r="AJ95" s="7" t="str">
        <f t="shared" si="6"/>
        <v/>
      </c>
      <c r="AK95" s="7" t="str">
        <f>IF($AN95="","",LEFT('参加申込書(直接入力用)'!$F107,5))</f>
        <v/>
      </c>
      <c r="AL95" s="7" t="str">
        <f>IF($AN95="","",MID('参加申込書(直接入力用)'!$F107,7,3))</f>
        <v/>
      </c>
      <c r="AM95" s="7" t="str">
        <f>IF($AN95="","",RIGHT('参加申込書(直接入力用)'!$F107,1))</f>
        <v/>
      </c>
      <c r="AN95" s="8" t="str">
        <f>IF('参加申込書(直接入力用)'!$H107=0,"",'参加申込書(直接入力用)'!$H107)</f>
        <v/>
      </c>
      <c r="AO95" s="12" t="str">
        <f>IF('参加申込書(直接入力用)'!$J107=0,"",'参加申込書(直接入力用)'!$J107)</f>
        <v/>
      </c>
      <c r="AP95" s="8" t="str">
        <f>IF('参加申込書(直接入力用)'!$I107=0,"",'参加申込書(直接入力用)'!$I107)</f>
        <v/>
      </c>
      <c r="AQ95" s="8" t="str">
        <f>IF('参加申込書(直接入力用)'!$K107="","",'参加申込書(直接入力用)'!$K107)</f>
        <v/>
      </c>
      <c r="AR95" s="8" t="str">
        <f>IF('参加申込書(直接入力用)'!$L107="","",'参加申込書(直接入力用)'!$L107)</f>
        <v/>
      </c>
      <c r="AS95" s="8" t="str">
        <f>IF('参加申込書(直接入力用)'!$M107=0,"",'参加申込書(直接入力用)'!$M107)</f>
        <v/>
      </c>
      <c r="AT95" s="8" t="str">
        <f>IF('参加申込書(直接入力用)'!$N107=0,"",'参加申込書(直接入力用)'!$N107)</f>
        <v/>
      </c>
      <c r="AU95" s="8"/>
      <c r="AV95" s="8"/>
      <c r="AW95" s="8" t="str">
        <f>IF('参加申込書(直接入力用)'!$Q107=0,"",'参加申込書(直接入力用)'!$Q107)</f>
        <v/>
      </c>
      <c r="AX95" s="8" t="str">
        <f>IF($AN95="","",IF('参加申込書(直接入力用)'!$O107=0,0,'参加申込書(直接入力用)'!$O107))</f>
        <v/>
      </c>
      <c r="AY95" s="8" t="str">
        <f>IF('参加申込書(直接入力用)'!$P107="","",IF('参加申込書(直接入力用)'!$P107="男",1,2))</f>
        <v/>
      </c>
      <c r="AZ95" s="23"/>
      <c r="BA95" s="23"/>
      <c r="BB95" s="8"/>
      <c r="BC95" s="9" t="str">
        <f t="shared" ca="1" si="5"/>
        <v/>
      </c>
    </row>
    <row r="96" spans="1:55" x14ac:dyDescent="0.15">
      <c r="A96" s="5" t="str">
        <f t="shared" ca="1" si="4"/>
        <v/>
      </c>
      <c r="B96" s="6"/>
      <c r="C96" s="8" t="str">
        <f>IF($AN96="","",'参加申込書(直接入力用)'!$G$5)</f>
        <v/>
      </c>
      <c r="D96" s="7" t="str">
        <f>IF($AN96="","",'参加申込書(直接入力用)'!$G$4)</f>
        <v/>
      </c>
      <c r="E96" s="7" t="str">
        <f>IF($AN96="","",'参加申込書(直接入力用)'!$I$9)</f>
        <v/>
      </c>
      <c r="F96" s="7" t="str">
        <f>IF($AN96="","",'参加申込書(直接入力用)'!$K$9)</f>
        <v/>
      </c>
      <c r="G96" s="7" t="str">
        <f>IF($AN96="","",IF('参加申込書(直接入力用)'!$M$5="","",'参加申込書(直接入力用)'!$M$5))</f>
        <v/>
      </c>
      <c r="H96" s="7" t="str">
        <f>IF($AN96="","",IF('参加申込書(直接入力用)'!$M$7="","",'参加申込書(直接入力用)'!$M$7))</f>
        <v/>
      </c>
      <c r="I96" s="7" t="str">
        <f>IF($AN96="","",IF('参加申込書(直接入力用)'!$M$6="","",'参加申込書(直接入力用)'!$M$6))</f>
        <v/>
      </c>
      <c r="J96" s="7" t="str">
        <f>IF($AN96="","",IF('参加申込書(直接入力用)'!$M$8="","",'参加申込書(直接入力用)'!$M$8))</f>
        <v/>
      </c>
      <c r="K96" s="7" t="str">
        <f>IF($AN96="","",IF('参加申込書(直接入力用)'!$G$8="","",'参加申込書(直接入力用)'!$G$8))</f>
        <v/>
      </c>
      <c r="L96" s="7" t="str">
        <f>IF($AN96="","",IF('参加申込書(直接入力用)'!$G$9="","",'参加申込書(直接入力用)'!$G$9))</f>
        <v/>
      </c>
      <c r="M96" s="7"/>
      <c r="N96" s="7"/>
      <c r="O96" s="7"/>
      <c r="P96" s="7"/>
      <c r="Q96" s="7"/>
      <c r="R96" s="7"/>
      <c r="S96" s="7"/>
      <c r="T96" s="7"/>
      <c r="U96" s="7"/>
      <c r="V96" s="7"/>
      <c r="W96" s="7"/>
      <c r="X96" s="7"/>
      <c r="Y96" s="7"/>
      <c r="Z96" s="7"/>
      <c r="AA96" s="7"/>
      <c r="AB96" s="7"/>
      <c r="AC96" s="7"/>
      <c r="AD96" s="7" t="str">
        <f>IF($AN96="","",IF(CONCATENATE('参加申込書(直接入力用)'!$G$10,'参加申込書(直接入力用)'!$G$11)="","",CONCATENATE('参加申込書(直接入力用)'!$G$10,'参加申込書(直接入力用)'!$G$11)))</f>
        <v/>
      </c>
      <c r="AE96" s="7"/>
      <c r="AF96" s="7"/>
      <c r="AG96" s="7"/>
      <c r="AH96" s="7"/>
      <c r="AI96" s="7"/>
      <c r="AJ96" s="7" t="str">
        <f t="shared" si="6"/>
        <v/>
      </c>
      <c r="AK96" s="7" t="str">
        <f>IF($AN96="","",LEFT('参加申込書(直接入力用)'!$F108,5))</f>
        <v/>
      </c>
      <c r="AL96" s="7" t="str">
        <f>IF($AN96="","",MID('参加申込書(直接入力用)'!$F108,7,3))</f>
        <v/>
      </c>
      <c r="AM96" s="7" t="str">
        <f>IF($AN96="","",RIGHT('参加申込書(直接入力用)'!$F108,1))</f>
        <v/>
      </c>
      <c r="AN96" s="8" t="str">
        <f>IF('参加申込書(直接入力用)'!$H108=0,"",'参加申込書(直接入力用)'!$H108)</f>
        <v/>
      </c>
      <c r="AO96" s="12" t="str">
        <f>IF('参加申込書(直接入力用)'!$J108=0,"",'参加申込書(直接入力用)'!$J108)</f>
        <v/>
      </c>
      <c r="AP96" s="8" t="str">
        <f>IF('参加申込書(直接入力用)'!$I108=0,"",'参加申込書(直接入力用)'!$I108)</f>
        <v/>
      </c>
      <c r="AQ96" s="8" t="str">
        <f>IF('参加申込書(直接入力用)'!$K108="","",'参加申込書(直接入力用)'!$K108)</f>
        <v/>
      </c>
      <c r="AR96" s="8" t="str">
        <f>IF('参加申込書(直接入力用)'!$L108="","",'参加申込書(直接入力用)'!$L108)</f>
        <v/>
      </c>
      <c r="AS96" s="8" t="str">
        <f>IF('参加申込書(直接入力用)'!$M108=0,"",'参加申込書(直接入力用)'!$M108)</f>
        <v/>
      </c>
      <c r="AT96" s="8" t="str">
        <f>IF('参加申込書(直接入力用)'!$N108=0,"",'参加申込書(直接入力用)'!$N108)</f>
        <v/>
      </c>
      <c r="AU96" s="8"/>
      <c r="AV96" s="8"/>
      <c r="AW96" s="8" t="str">
        <f>IF('参加申込書(直接入力用)'!$Q108=0,"",'参加申込書(直接入力用)'!$Q108)</f>
        <v/>
      </c>
      <c r="AX96" s="8" t="str">
        <f>IF($AN96="","",IF('参加申込書(直接入力用)'!$O108=0,0,'参加申込書(直接入力用)'!$O108))</f>
        <v/>
      </c>
      <c r="AY96" s="8" t="str">
        <f>IF('参加申込書(直接入力用)'!$P108="","",IF('参加申込書(直接入力用)'!$P108="男",1,2))</f>
        <v/>
      </c>
      <c r="AZ96" s="23"/>
      <c r="BA96" s="23"/>
      <c r="BB96" s="8"/>
      <c r="BC96" s="9" t="str">
        <f t="shared" ca="1" si="5"/>
        <v/>
      </c>
    </row>
    <row r="97" spans="1:55" x14ac:dyDescent="0.15">
      <c r="A97" s="5" t="str">
        <f t="shared" ca="1" si="4"/>
        <v/>
      </c>
      <c r="B97" s="6"/>
      <c r="C97" s="8" t="str">
        <f>IF($AN97="","",'参加申込書(直接入力用)'!$G$5)</f>
        <v/>
      </c>
      <c r="D97" s="7" t="str">
        <f>IF($AN97="","",'参加申込書(直接入力用)'!$G$4)</f>
        <v/>
      </c>
      <c r="E97" s="7" t="str">
        <f>IF($AN97="","",'参加申込書(直接入力用)'!$I$9)</f>
        <v/>
      </c>
      <c r="F97" s="7" t="str">
        <f>IF($AN97="","",'参加申込書(直接入力用)'!$K$9)</f>
        <v/>
      </c>
      <c r="G97" s="7" t="str">
        <f>IF($AN97="","",IF('参加申込書(直接入力用)'!$M$5="","",'参加申込書(直接入力用)'!$M$5))</f>
        <v/>
      </c>
      <c r="H97" s="7" t="str">
        <f>IF($AN97="","",IF('参加申込書(直接入力用)'!$M$7="","",'参加申込書(直接入力用)'!$M$7))</f>
        <v/>
      </c>
      <c r="I97" s="7" t="str">
        <f>IF($AN97="","",IF('参加申込書(直接入力用)'!$M$6="","",'参加申込書(直接入力用)'!$M$6))</f>
        <v/>
      </c>
      <c r="J97" s="7" t="str">
        <f>IF($AN97="","",IF('参加申込書(直接入力用)'!$M$8="","",'参加申込書(直接入力用)'!$M$8))</f>
        <v/>
      </c>
      <c r="K97" s="7" t="str">
        <f>IF($AN97="","",IF('参加申込書(直接入力用)'!$G$8="","",'参加申込書(直接入力用)'!$G$8))</f>
        <v/>
      </c>
      <c r="L97" s="7" t="str">
        <f>IF($AN97="","",IF('参加申込書(直接入力用)'!$G$9="","",'参加申込書(直接入力用)'!$G$9))</f>
        <v/>
      </c>
      <c r="M97" s="7"/>
      <c r="N97" s="7"/>
      <c r="O97" s="7"/>
      <c r="P97" s="7"/>
      <c r="Q97" s="7"/>
      <c r="R97" s="7"/>
      <c r="S97" s="7"/>
      <c r="T97" s="7"/>
      <c r="U97" s="7"/>
      <c r="V97" s="7"/>
      <c r="W97" s="7"/>
      <c r="X97" s="7"/>
      <c r="Y97" s="7"/>
      <c r="Z97" s="7"/>
      <c r="AA97" s="7"/>
      <c r="AB97" s="7"/>
      <c r="AC97" s="7"/>
      <c r="AD97" s="7" t="str">
        <f>IF($AN97="","",IF(CONCATENATE('参加申込書(直接入力用)'!$G$10,'参加申込書(直接入力用)'!$G$11)="","",CONCATENATE('参加申込書(直接入力用)'!$G$10,'参加申込書(直接入力用)'!$G$11)))</f>
        <v/>
      </c>
      <c r="AE97" s="7"/>
      <c r="AF97" s="7"/>
      <c r="AG97" s="7"/>
      <c r="AH97" s="7"/>
      <c r="AI97" s="7"/>
      <c r="AJ97" s="7" t="str">
        <f t="shared" si="6"/>
        <v/>
      </c>
      <c r="AK97" s="7" t="str">
        <f>IF($AN97="","",LEFT('参加申込書(直接入力用)'!$F109,5))</f>
        <v/>
      </c>
      <c r="AL97" s="7" t="str">
        <f>IF($AN97="","",MID('参加申込書(直接入力用)'!$F109,7,3))</f>
        <v/>
      </c>
      <c r="AM97" s="7" t="str">
        <f>IF($AN97="","",RIGHT('参加申込書(直接入力用)'!$F109,1))</f>
        <v/>
      </c>
      <c r="AN97" s="8" t="str">
        <f>IF('参加申込書(直接入力用)'!$H109=0,"",'参加申込書(直接入力用)'!$H109)</f>
        <v/>
      </c>
      <c r="AO97" s="12" t="str">
        <f>IF('参加申込書(直接入力用)'!$J109=0,"",'参加申込書(直接入力用)'!$J109)</f>
        <v/>
      </c>
      <c r="AP97" s="8" t="str">
        <f>IF('参加申込書(直接入力用)'!$I109=0,"",'参加申込書(直接入力用)'!$I109)</f>
        <v/>
      </c>
      <c r="AQ97" s="8" t="str">
        <f>IF('参加申込書(直接入力用)'!$K109="","",'参加申込書(直接入力用)'!$K109)</f>
        <v/>
      </c>
      <c r="AR97" s="8" t="str">
        <f>IF('参加申込書(直接入力用)'!$L109="","",'参加申込書(直接入力用)'!$L109)</f>
        <v/>
      </c>
      <c r="AS97" s="8" t="str">
        <f>IF('参加申込書(直接入力用)'!$M109=0,"",'参加申込書(直接入力用)'!$M109)</f>
        <v/>
      </c>
      <c r="AT97" s="8" t="str">
        <f>IF('参加申込書(直接入力用)'!$N109=0,"",'参加申込書(直接入力用)'!$N109)</f>
        <v/>
      </c>
      <c r="AU97" s="8"/>
      <c r="AV97" s="8"/>
      <c r="AW97" s="8" t="str">
        <f>IF('参加申込書(直接入力用)'!$Q109=0,"",'参加申込書(直接入力用)'!$Q109)</f>
        <v/>
      </c>
      <c r="AX97" s="8" t="str">
        <f>IF($AN97="","",IF('参加申込書(直接入力用)'!$O109=0,0,'参加申込書(直接入力用)'!$O109))</f>
        <v/>
      </c>
      <c r="AY97" s="8" t="str">
        <f>IF('参加申込書(直接入力用)'!$P109="","",IF('参加申込書(直接入力用)'!$P109="男",1,2))</f>
        <v/>
      </c>
      <c r="AZ97" s="23"/>
      <c r="BA97" s="23"/>
      <c r="BB97" s="8"/>
      <c r="BC97" s="9" t="str">
        <f t="shared" ca="1" si="5"/>
        <v/>
      </c>
    </row>
    <row r="98" spans="1:55" x14ac:dyDescent="0.15">
      <c r="A98" s="5" t="str">
        <f t="shared" ca="1" si="4"/>
        <v/>
      </c>
      <c r="B98" s="6"/>
      <c r="C98" s="8" t="str">
        <f>IF($AN98="","",'参加申込書(直接入力用)'!$G$5)</f>
        <v/>
      </c>
      <c r="D98" s="7" t="str">
        <f>IF($AN98="","",'参加申込書(直接入力用)'!$G$4)</f>
        <v/>
      </c>
      <c r="E98" s="7" t="str">
        <f>IF($AN98="","",'参加申込書(直接入力用)'!$I$9)</f>
        <v/>
      </c>
      <c r="F98" s="7" t="str">
        <f>IF($AN98="","",'参加申込書(直接入力用)'!$K$9)</f>
        <v/>
      </c>
      <c r="G98" s="7" t="str">
        <f>IF($AN98="","",IF('参加申込書(直接入力用)'!$M$5="","",'参加申込書(直接入力用)'!$M$5))</f>
        <v/>
      </c>
      <c r="H98" s="7" t="str">
        <f>IF($AN98="","",IF('参加申込書(直接入力用)'!$M$7="","",'参加申込書(直接入力用)'!$M$7))</f>
        <v/>
      </c>
      <c r="I98" s="7" t="str">
        <f>IF($AN98="","",IF('参加申込書(直接入力用)'!$M$6="","",'参加申込書(直接入力用)'!$M$6))</f>
        <v/>
      </c>
      <c r="J98" s="7" t="str">
        <f>IF($AN98="","",IF('参加申込書(直接入力用)'!$M$8="","",'参加申込書(直接入力用)'!$M$8))</f>
        <v/>
      </c>
      <c r="K98" s="7" t="str">
        <f>IF($AN98="","",IF('参加申込書(直接入力用)'!$G$8="","",'参加申込書(直接入力用)'!$G$8))</f>
        <v/>
      </c>
      <c r="L98" s="7" t="str">
        <f>IF($AN98="","",IF('参加申込書(直接入力用)'!$G$9="","",'参加申込書(直接入力用)'!$G$9))</f>
        <v/>
      </c>
      <c r="M98" s="7"/>
      <c r="N98" s="7"/>
      <c r="O98" s="7"/>
      <c r="P98" s="7"/>
      <c r="Q98" s="7"/>
      <c r="R98" s="7"/>
      <c r="S98" s="7"/>
      <c r="T98" s="7"/>
      <c r="U98" s="7"/>
      <c r="V98" s="7"/>
      <c r="W98" s="7"/>
      <c r="X98" s="7"/>
      <c r="Y98" s="7"/>
      <c r="Z98" s="7"/>
      <c r="AA98" s="7"/>
      <c r="AB98" s="7"/>
      <c r="AC98" s="7"/>
      <c r="AD98" s="7" t="str">
        <f>IF($AN98="","",IF(CONCATENATE('参加申込書(直接入力用)'!$G$10,'参加申込書(直接入力用)'!$G$11)="","",CONCATENATE('参加申込書(直接入力用)'!$G$10,'参加申込書(直接入力用)'!$G$11)))</f>
        <v/>
      </c>
      <c r="AE98" s="7"/>
      <c r="AF98" s="7"/>
      <c r="AG98" s="7"/>
      <c r="AH98" s="7"/>
      <c r="AI98" s="7"/>
      <c r="AJ98" s="7" t="str">
        <f t="shared" si="6"/>
        <v/>
      </c>
      <c r="AK98" s="7" t="str">
        <f>IF($AN98="","",LEFT('参加申込書(直接入力用)'!$F110,5))</f>
        <v/>
      </c>
      <c r="AL98" s="7" t="str">
        <f>IF($AN98="","",MID('参加申込書(直接入力用)'!$F110,7,3))</f>
        <v/>
      </c>
      <c r="AM98" s="7" t="str">
        <f>IF($AN98="","",RIGHT('参加申込書(直接入力用)'!$F110,1))</f>
        <v/>
      </c>
      <c r="AN98" s="8" t="str">
        <f>IF('参加申込書(直接入力用)'!$H110=0,"",'参加申込書(直接入力用)'!$H110)</f>
        <v/>
      </c>
      <c r="AO98" s="12" t="str">
        <f>IF('参加申込書(直接入力用)'!$J110=0,"",'参加申込書(直接入力用)'!$J110)</f>
        <v/>
      </c>
      <c r="AP98" s="8" t="str">
        <f>IF('参加申込書(直接入力用)'!$I110=0,"",'参加申込書(直接入力用)'!$I110)</f>
        <v/>
      </c>
      <c r="AQ98" s="8" t="str">
        <f>IF('参加申込書(直接入力用)'!$K110="","",'参加申込書(直接入力用)'!$K110)</f>
        <v/>
      </c>
      <c r="AR98" s="8" t="str">
        <f>IF('参加申込書(直接入力用)'!$L110="","",'参加申込書(直接入力用)'!$L110)</f>
        <v/>
      </c>
      <c r="AS98" s="8" t="str">
        <f>IF('参加申込書(直接入力用)'!$M110=0,"",'参加申込書(直接入力用)'!$M110)</f>
        <v/>
      </c>
      <c r="AT98" s="8" t="str">
        <f>IF('参加申込書(直接入力用)'!$N110=0,"",'参加申込書(直接入力用)'!$N110)</f>
        <v/>
      </c>
      <c r="AU98" s="8"/>
      <c r="AV98" s="8"/>
      <c r="AW98" s="8" t="str">
        <f>IF('参加申込書(直接入力用)'!$Q110=0,"",'参加申込書(直接入力用)'!$Q110)</f>
        <v/>
      </c>
      <c r="AX98" s="8" t="str">
        <f>IF($AN98="","",IF('参加申込書(直接入力用)'!$O110=0,0,'参加申込書(直接入力用)'!$O110))</f>
        <v/>
      </c>
      <c r="AY98" s="8" t="str">
        <f>IF('参加申込書(直接入力用)'!$P110="","",IF('参加申込書(直接入力用)'!$P110="男",1,2))</f>
        <v/>
      </c>
      <c r="AZ98" s="23"/>
      <c r="BA98" s="23"/>
      <c r="BB98" s="8"/>
      <c r="BC98" s="9" t="str">
        <f t="shared" ca="1" si="5"/>
        <v/>
      </c>
    </row>
    <row r="99" spans="1:55" x14ac:dyDescent="0.15">
      <c r="A99" s="5" t="str">
        <f t="shared" ca="1" si="4"/>
        <v/>
      </c>
      <c r="B99" s="6"/>
      <c r="C99" s="8" t="str">
        <f>IF($AN99="","",'参加申込書(直接入力用)'!$G$5)</f>
        <v/>
      </c>
      <c r="D99" s="7" t="str">
        <f>IF($AN99="","",'参加申込書(直接入力用)'!$G$4)</f>
        <v/>
      </c>
      <c r="E99" s="7" t="str">
        <f>IF($AN99="","",'参加申込書(直接入力用)'!$I$9)</f>
        <v/>
      </c>
      <c r="F99" s="7" t="str">
        <f>IF($AN99="","",'参加申込書(直接入力用)'!$K$9)</f>
        <v/>
      </c>
      <c r="G99" s="7" t="str">
        <f>IF($AN99="","",IF('参加申込書(直接入力用)'!$M$5="","",'参加申込書(直接入力用)'!$M$5))</f>
        <v/>
      </c>
      <c r="H99" s="7" t="str">
        <f>IF($AN99="","",IF('参加申込書(直接入力用)'!$M$7="","",'参加申込書(直接入力用)'!$M$7))</f>
        <v/>
      </c>
      <c r="I99" s="7" t="str">
        <f>IF($AN99="","",IF('参加申込書(直接入力用)'!$M$6="","",'参加申込書(直接入力用)'!$M$6))</f>
        <v/>
      </c>
      <c r="J99" s="7" t="str">
        <f>IF($AN99="","",IF('参加申込書(直接入力用)'!$M$8="","",'参加申込書(直接入力用)'!$M$8))</f>
        <v/>
      </c>
      <c r="K99" s="7" t="str">
        <f>IF($AN99="","",IF('参加申込書(直接入力用)'!$G$8="","",'参加申込書(直接入力用)'!$G$8))</f>
        <v/>
      </c>
      <c r="L99" s="7" t="str">
        <f>IF($AN99="","",IF('参加申込書(直接入力用)'!$G$9="","",'参加申込書(直接入力用)'!$G$9))</f>
        <v/>
      </c>
      <c r="M99" s="7"/>
      <c r="N99" s="7"/>
      <c r="O99" s="7"/>
      <c r="P99" s="7"/>
      <c r="Q99" s="7"/>
      <c r="R99" s="7"/>
      <c r="S99" s="7"/>
      <c r="T99" s="7"/>
      <c r="U99" s="7"/>
      <c r="V99" s="7"/>
      <c r="W99" s="7"/>
      <c r="X99" s="7"/>
      <c r="Y99" s="7"/>
      <c r="Z99" s="7"/>
      <c r="AA99" s="7"/>
      <c r="AB99" s="7"/>
      <c r="AC99" s="7"/>
      <c r="AD99" s="7" t="str">
        <f>IF($AN99="","",IF(CONCATENATE('参加申込書(直接入力用)'!$G$10,'参加申込書(直接入力用)'!$G$11)="","",CONCATENATE('参加申込書(直接入力用)'!$G$10,'参加申込書(直接入力用)'!$G$11)))</f>
        <v/>
      </c>
      <c r="AE99" s="7"/>
      <c r="AF99" s="7"/>
      <c r="AG99" s="7"/>
      <c r="AH99" s="7"/>
      <c r="AI99" s="7"/>
      <c r="AJ99" s="7" t="str">
        <f t="shared" si="6"/>
        <v/>
      </c>
      <c r="AK99" s="7" t="str">
        <f>IF($AN99="","",LEFT('参加申込書(直接入力用)'!$F111,5))</f>
        <v/>
      </c>
      <c r="AL99" s="7" t="str">
        <f>IF($AN99="","",MID('参加申込書(直接入力用)'!$F111,7,3))</f>
        <v/>
      </c>
      <c r="AM99" s="7" t="str">
        <f>IF($AN99="","",RIGHT('参加申込書(直接入力用)'!$F111,1))</f>
        <v/>
      </c>
      <c r="AN99" s="8" t="str">
        <f>IF('参加申込書(直接入力用)'!$H111=0,"",'参加申込書(直接入力用)'!$H111)</f>
        <v/>
      </c>
      <c r="AO99" s="12" t="str">
        <f>IF('参加申込書(直接入力用)'!$J111=0,"",'参加申込書(直接入力用)'!$J111)</f>
        <v/>
      </c>
      <c r="AP99" s="8" t="str">
        <f>IF('参加申込書(直接入力用)'!$I111=0,"",'参加申込書(直接入力用)'!$I111)</f>
        <v/>
      </c>
      <c r="AQ99" s="8" t="str">
        <f>IF('参加申込書(直接入力用)'!$K111="","",'参加申込書(直接入力用)'!$K111)</f>
        <v/>
      </c>
      <c r="AR99" s="8" t="str">
        <f>IF('参加申込書(直接入力用)'!$L111="","",'参加申込書(直接入力用)'!$L111)</f>
        <v/>
      </c>
      <c r="AS99" s="8" t="str">
        <f>IF('参加申込書(直接入力用)'!$M111=0,"",'参加申込書(直接入力用)'!$M111)</f>
        <v/>
      </c>
      <c r="AT99" s="8" t="str">
        <f>IF('参加申込書(直接入力用)'!$N111=0,"",'参加申込書(直接入力用)'!$N111)</f>
        <v/>
      </c>
      <c r="AU99" s="8"/>
      <c r="AV99" s="8"/>
      <c r="AW99" s="8" t="str">
        <f>IF('参加申込書(直接入力用)'!$Q111=0,"",'参加申込書(直接入力用)'!$Q111)</f>
        <v/>
      </c>
      <c r="AX99" s="8" t="str">
        <f>IF($AN99="","",IF('参加申込書(直接入力用)'!$O111=0,0,'参加申込書(直接入力用)'!$O111))</f>
        <v/>
      </c>
      <c r="AY99" s="8" t="str">
        <f>IF('参加申込書(直接入力用)'!$P111="","",IF('参加申込書(直接入力用)'!$P111="男",1,2))</f>
        <v/>
      </c>
      <c r="AZ99" s="23"/>
      <c r="BA99" s="23"/>
      <c r="BB99" s="8"/>
      <c r="BC99" s="9" t="str">
        <f t="shared" ca="1" si="5"/>
        <v/>
      </c>
    </row>
    <row r="100" spans="1:55" x14ac:dyDescent="0.15">
      <c r="A100" s="5" t="str">
        <f t="shared" ca="1" si="4"/>
        <v/>
      </c>
      <c r="B100" s="6"/>
      <c r="C100" s="8" t="str">
        <f>IF($AN100="","",'参加申込書(直接入力用)'!$G$5)</f>
        <v/>
      </c>
      <c r="D100" s="7" t="str">
        <f>IF($AN100="","",'参加申込書(直接入力用)'!$G$4)</f>
        <v/>
      </c>
      <c r="E100" s="7" t="str">
        <f>IF($AN100="","",'参加申込書(直接入力用)'!$I$9)</f>
        <v/>
      </c>
      <c r="F100" s="7" t="str">
        <f>IF($AN100="","",'参加申込書(直接入力用)'!$K$9)</f>
        <v/>
      </c>
      <c r="G100" s="7" t="str">
        <f>IF($AN100="","",IF('参加申込書(直接入力用)'!$M$5="","",'参加申込書(直接入力用)'!$M$5))</f>
        <v/>
      </c>
      <c r="H100" s="7" t="str">
        <f>IF($AN100="","",IF('参加申込書(直接入力用)'!$M$7="","",'参加申込書(直接入力用)'!$M$7))</f>
        <v/>
      </c>
      <c r="I100" s="7" t="str">
        <f>IF($AN100="","",IF('参加申込書(直接入力用)'!$M$6="","",'参加申込書(直接入力用)'!$M$6))</f>
        <v/>
      </c>
      <c r="J100" s="7" t="str">
        <f>IF($AN100="","",IF('参加申込書(直接入力用)'!$M$8="","",'参加申込書(直接入力用)'!$M$8))</f>
        <v/>
      </c>
      <c r="K100" s="7" t="str">
        <f>IF($AN100="","",IF('参加申込書(直接入力用)'!$G$8="","",'参加申込書(直接入力用)'!$G$8))</f>
        <v/>
      </c>
      <c r="L100" s="7" t="str">
        <f>IF($AN100="","",IF('参加申込書(直接入力用)'!$G$9="","",'参加申込書(直接入力用)'!$G$9))</f>
        <v/>
      </c>
      <c r="M100" s="7"/>
      <c r="N100" s="7"/>
      <c r="O100" s="7"/>
      <c r="P100" s="7"/>
      <c r="Q100" s="7"/>
      <c r="R100" s="7"/>
      <c r="S100" s="7"/>
      <c r="T100" s="7"/>
      <c r="U100" s="7"/>
      <c r="V100" s="7"/>
      <c r="W100" s="7"/>
      <c r="X100" s="7"/>
      <c r="Y100" s="7"/>
      <c r="Z100" s="7"/>
      <c r="AA100" s="7"/>
      <c r="AB100" s="7"/>
      <c r="AC100" s="7"/>
      <c r="AD100" s="7" t="str">
        <f>IF($AN100="","",IF(CONCATENATE('参加申込書(直接入力用)'!$G$10,'参加申込書(直接入力用)'!$G$11)="","",CONCATENATE('参加申込書(直接入力用)'!$G$10,'参加申込書(直接入力用)'!$G$11)))</f>
        <v/>
      </c>
      <c r="AE100" s="7"/>
      <c r="AF100" s="7"/>
      <c r="AG100" s="7"/>
      <c r="AH100" s="7"/>
      <c r="AI100" s="7"/>
      <c r="AJ100" s="7" t="str">
        <f t="shared" si="6"/>
        <v/>
      </c>
      <c r="AK100" s="7" t="str">
        <f>IF($AN100="","",LEFT('参加申込書(直接入力用)'!$F112,5))</f>
        <v/>
      </c>
      <c r="AL100" s="7" t="str">
        <f>IF($AN100="","",MID('参加申込書(直接入力用)'!$F112,7,3))</f>
        <v/>
      </c>
      <c r="AM100" s="7" t="str">
        <f>IF($AN100="","",RIGHT('参加申込書(直接入力用)'!$F112,1))</f>
        <v/>
      </c>
      <c r="AN100" s="8" t="str">
        <f>IF('参加申込書(直接入力用)'!$H112=0,"",'参加申込書(直接入力用)'!$H112)</f>
        <v/>
      </c>
      <c r="AO100" s="12" t="str">
        <f>IF('参加申込書(直接入力用)'!$J112=0,"",'参加申込書(直接入力用)'!$J112)</f>
        <v/>
      </c>
      <c r="AP100" s="8" t="str">
        <f>IF('参加申込書(直接入力用)'!$I112=0,"",'参加申込書(直接入力用)'!$I112)</f>
        <v/>
      </c>
      <c r="AQ100" s="8" t="str">
        <f>IF('参加申込書(直接入力用)'!$K112="","",'参加申込書(直接入力用)'!$K112)</f>
        <v/>
      </c>
      <c r="AR100" s="8" t="str">
        <f>IF('参加申込書(直接入力用)'!$L112="","",'参加申込書(直接入力用)'!$L112)</f>
        <v/>
      </c>
      <c r="AS100" s="8" t="str">
        <f>IF('参加申込書(直接入力用)'!$M112=0,"",'参加申込書(直接入力用)'!$M112)</f>
        <v/>
      </c>
      <c r="AT100" s="8" t="str">
        <f>IF('参加申込書(直接入力用)'!$N112=0,"",'参加申込書(直接入力用)'!$N112)</f>
        <v/>
      </c>
      <c r="AU100" s="8"/>
      <c r="AV100" s="8"/>
      <c r="AW100" s="8" t="str">
        <f>IF('参加申込書(直接入力用)'!$Q112=0,"",'参加申込書(直接入力用)'!$Q112)</f>
        <v/>
      </c>
      <c r="AX100" s="8" t="str">
        <f>IF($AN100="","",IF('参加申込書(直接入力用)'!$O112=0,0,'参加申込書(直接入力用)'!$O112))</f>
        <v/>
      </c>
      <c r="AY100" s="8" t="str">
        <f>IF('参加申込書(直接入力用)'!$P112="","",IF('参加申込書(直接入力用)'!$P112="男",1,2))</f>
        <v/>
      </c>
      <c r="AZ100" s="23"/>
      <c r="BA100" s="23"/>
      <c r="BB100" s="8"/>
      <c r="BC100" s="9" t="str">
        <f t="shared" ca="1" si="5"/>
        <v/>
      </c>
    </row>
    <row r="101" spans="1:55" x14ac:dyDescent="0.15">
      <c r="A101" s="5" t="str">
        <f t="shared" ca="1" si="4"/>
        <v/>
      </c>
      <c r="B101" s="6"/>
      <c r="C101" s="8" t="str">
        <f>IF($AN101="","",'参加申込書(直接入力用)'!$G$5)</f>
        <v/>
      </c>
      <c r="D101" s="7" t="str">
        <f>IF($AN101="","",'参加申込書(直接入力用)'!$G$4)</f>
        <v/>
      </c>
      <c r="E101" s="7" t="str">
        <f>IF($AN101="","",'参加申込書(直接入力用)'!$I$9)</f>
        <v/>
      </c>
      <c r="F101" s="7" t="str">
        <f>IF($AN101="","",'参加申込書(直接入力用)'!$K$9)</f>
        <v/>
      </c>
      <c r="G101" s="7" t="str">
        <f>IF($AN101="","",IF('参加申込書(直接入力用)'!$M$5="","",'参加申込書(直接入力用)'!$M$5))</f>
        <v/>
      </c>
      <c r="H101" s="7" t="str">
        <f>IF($AN101="","",IF('参加申込書(直接入力用)'!$M$7="","",'参加申込書(直接入力用)'!$M$7))</f>
        <v/>
      </c>
      <c r="I101" s="7" t="str">
        <f>IF($AN101="","",IF('参加申込書(直接入力用)'!$M$6="","",'参加申込書(直接入力用)'!$M$6))</f>
        <v/>
      </c>
      <c r="J101" s="7" t="str">
        <f>IF($AN101="","",IF('参加申込書(直接入力用)'!$M$8="","",'参加申込書(直接入力用)'!$M$8))</f>
        <v/>
      </c>
      <c r="K101" s="7" t="str">
        <f>IF($AN101="","",IF('参加申込書(直接入力用)'!$G$8="","",'参加申込書(直接入力用)'!$G$8))</f>
        <v/>
      </c>
      <c r="L101" s="7" t="str">
        <f>IF($AN101="","",IF('参加申込書(直接入力用)'!$G$9="","",'参加申込書(直接入力用)'!$G$9))</f>
        <v/>
      </c>
      <c r="M101" s="7"/>
      <c r="N101" s="7"/>
      <c r="O101" s="7"/>
      <c r="P101" s="7"/>
      <c r="Q101" s="7"/>
      <c r="R101" s="7"/>
      <c r="S101" s="7"/>
      <c r="T101" s="7"/>
      <c r="U101" s="7"/>
      <c r="V101" s="7"/>
      <c r="W101" s="7"/>
      <c r="X101" s="7"/>
      <c r="Y101" s="7"/>
      <c r="Z101" s="7"/>
      <c r="AA101" s="7"/>
      <c r="AB101" s="7"/>
      <c r="AC101" s="7"/>
      <c r="AD101" s="7" t="str">
        <f>IF($AN101="","",IF(CONCATENATE('参加申込書(直接入力用)'!$G$10,'参加申込書(直接入力用)'!$G$11)="","",CONCATENATE('参加申込書(直接入力用)'!$G$10,'参加申込書(直接入力用)'!$G$11)))</f>
        <v/>
      </c>
      <c r="AE101" s="7"/>
      <c r="AF101" s="7"/>
      <c r="AG101" s="7"/>
      <c r="AH101" s="7"/>
      <c r="AI101" s="7"/>
      <c r="AJ101" s="7" t="str">
        <f t="shared" si="6"/>
        <v/>
      </c>
      <c r="AK101" s="7" t="str">
        <f>IF($AN101="","",LEFT('参加申込書(直接入力用)'!$F113,5))</f>
        <v/>
      </c>
      <c r="AL101" s="7" t="str">
        <f>IF($AN101="","",MID('参加申込書(直接入力用)'!$F113,7,3))</f>
        <v/>
      </c>
      <c r="AM101" s="7" t="str">
        <f>IF($AN101="","",RIGHT('参加申込書(直接入力用)'!$F113,1))</f>
        <v/>
      </c>
      <c r="AN101" s="8" t="str">
        <f>IF('参加申込書(直接入力用)'!$H113=0,"",'参加申込書(直接入力用)'!$H113)</f>
        <v/>
      </c>
      <c r="AO101" s="12" t="str">
        <f>IF('参加申込書(直接入力用)'!$J113=0,"",'参加申込書(直接入力用)'!$J113)</f>
        <v/>
      </c>
      <c r="AP101" s="8" t="str">
        <f>IF('参加申込書(直接入力用)'!$I113=0,"",'参加申込書(直接入力用)'!$I113)</f>
        <v/>
      </c>
      <c r="AQ101" s="8" t="str">
        <f>IF('参加申込書(直接入力用)'!$K113="","",'参加申込書(直接入力用)'!$K113)</f>
        <v/>
      </c>
      <c r="AR101" s="8" t="str">
        <f>IF('参加申込書(直接入力用)'!$L113="","",'参加申込書(直接入力用)'!$L113)</f>
        <v/>
      </c>
      <c r="AS101" s="8" t="str">
        <f>IF('参加申込書(直接入力用)'!$M113=0,"",'参加申込書(直接入力用)'!$M113)</f>
        <v/>
      </c>
      <c r="AT101" s="8" t="str">
        <f>IF('参加申込書(直接入力用)'!$N113=0,"",'参加申込書(直接入力用)'!$N113)</f>
        <v/>
      </c>
      <c r="AU101" s="8"/>
      <c r="AV101" s="8"/>
      <c r="AW101" s="8" t="str">
        <f>IF('参加申込書(直接入力用)'!$Q113=0,"",'参加申込書(直接入力用)'!$Q113)</f>
        <v/>
      </c>
      <c r="AX101" s="8" t="str">
        <f>IF($AN101="","",IF('参加申込書(直接入力用)'!$O113=0,0,'参加申込書(直接入力用)'!$O113))</f>
        <v/>
      </c>
      <c r="AY101" s="8" t="str">
        <f>IF('参加申込書(直接入力用)'!$P113="","",IF('参加申込書(直接入力用)'!$P113="男",1,2))</f>
        <v/>
      </c>
      <c r="AZ101" s="23"/>
      <c r="BA101" s="23"/>
      <c r="BB101" s="8"/>
      <c r="BC101" s="9" t="str">
        <f t="shared" ca="1" si="5"/>
        <v/>
      </c>
    </row>
  </sheetData>
  <phoneticPr fontId="24"/>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W27"/>
  <sheetViews>
    <sheetView showGridLines="0" topLeftCell="F1" zoomScaleNormal="100" workbookViewId="0">
      <pane xSplit="5" ySplit="13" topLeftCell="K14" activePane="bottomRight" state="frozen"/>
      <selection activeCell="F1" sqref="F1"/>
      <selection pane="topRight" activeCell="K1" sqref="K1"/>
      <selection pane="bottomLeft" activeCell="F14" sqref="F14"/>
      <selection pane="bottomRight" activeCell="H15" sqref="H15"/>
    </sheetView>
  </sheetViews>
  <sheetFormatPr defaultRowHeight="12" x14ac:dyDescent="0.15"/>
  <cols>
    <col min="1" max="1" width="11.28515625" style="24" hidden="1" customWidth="1"/>
    <col min="2" max="2" width="9.140625" style="24" hidden="1" customWidth="1"/>
    <col min="3" max="3" width="6.85546875" style="24" hidden="1" customWidth="1"/>
    <col min="4" max="4" width="7.85546875" style="24" hidden="1" customWidth="1"/>
    <col min="5" max="5" width="8.85546875" style="24" hidden="1" customWidth="1"/>
    <col min="6" max="6" width="7.42578125" style="24" customWidth="1"/>
    <col min="7" max="7" width="5.85546875" style="25" customWidth="1"/>
    <col min="8" max="8" width="10.42578125" style="25" customWidth="1"/>
    <col min="9" max="9" width="1.28515625" style="27" customWidth="1"/>
    <col min="10" max="10" width="11.5703125" style="39" customWidth="1"/>
    <col min="11" max="11" width="2.85546875" style="39" customWidth="1"/>
    <col min="12" max="12" width="36.5703125" style="24" customWidth="1"/>
    <col min="13" max="13" width="7" style="24" customWidth="1"/>
    <col min="14" max="14" width="13" style="24" customWidth="1"/>
    <col min="15" max="15" width="23.140625" style="24" customWidth="1"/>
    <col min="16" max="17" width="18.5703125" style="24" customWidth="1"/>
    <col min="18" max="18" width="14.42578125" style="24" customWidth="1"/>
    <col min="19" max="19" width="3.7109375" style="24" customWidth="1"/>
    <col min="20" max="20" width="3.7109375" style="30" customWidth="1"/>
    <col min="21" max="21" width="33.42578125" style="27" customWidth="1"/>
    <col min="22" max="23" width="16.85546875" style="27" hidden="1" customWidth="1"/>
    <col min="24" max="24" width="17.28515625" style="27" customWidth="1"/>
    <col min="25" max="16384" width="9.140625" style="27"/>
  </cols>
  <sheetData>
    <row r="1" spans="1:23" ht="18" customHeight="1" x14ac:dyDescent="0.2">
      <c r="F1" s="86"/>
      <c r="G1" s="87"/>
      <c r="H1" s="87"/>
      <c r="I1" s="26"/>
      <c r="J1" s="88"/>
      <c r="K1" s="88"/>
      <c r="L1" s="88"/>
      <c r="M1" s="86"/>
      <c r="N1" s="86"/>
      <c r="O1" s="89"/>
      <c r="P1" s="86"/>
      <c r="Q1" s="86"/>
      <c r="R1" s="86"/>
      <c r="S1" s="90"/>
      <c r="T1" s="91"/>
    </row>
    <row r="2" spans="1:23" ht="20.25" customHeight="1" x14ac:dyDescent="0.2">
      <c r="F2" s="27"/>
      <c r="G2" s="28"/>
      <c r="H2" s="28"/>
      <c r="I2" s="252"/>
      <c r="J2" s="88"/>
      <c r="K2" s="88"/>
      <c r="L2" s="88"/>
      <c r="M2" s="86"/>
      <c r="N2" s="92"/>
      <c r="O2" s="93"/>
      <c r="P2" s="94" t="str">
        <f>HYPERLINK("http://seminar.hj.sanno.ac.jp/","【WEB】からも承ります")</f>
        <v>【WEB】からも承ります</v>
      </c>
      <c r="Q2" s="95"/>
      <c r="R2" s="95"/>
      <c r="S2" s="96"/>
      <c r="T2" s="97" t="s">
        <v>74</v>
      </c>
      <c r="U2" s="54"/>
      <c r="V2" s="29" t="s">
        <v>308</v>
      </c>
      <c r="W2" s="29"/>
    </row>
    <row r="3" spans="1:23" ht="8.25" customHeight="1" thickBot="1" x14ac:dyDescent="0.2">
      <c r="F3" s="27"/>
      <c r="G3" s="28"/>
      <c r="H3" s="28"/>
      <c r="I3" s="252"/>
      <c r="J3" s="86"/>
      <c r="K3" s="86"/>
      <c r="L3" s="253"/>
      <c r="M3" s="253"/>
      <c r="N3" s="86"/>
      <c r="O3" s="98"/>
      <c r="P3" s="99"/>
      <c r="Q3" s="86"/>
      <c r="R3" s="86"/>
      <c r="S3" s="86"/>
      <c r="T3" s="100"/>
      <c r="V3" s="29" t="s">
        <v>75</v>
      </c>
      <c r="W3" s="29" t="b">
        <v>0</v>
      </c>
    </row>
    <row r="4" spans="1:23" ht="12" customHeight="1" x14ac:dyDescent="0.15">
      <c r="F4" s="282" t="s">
        <v>247</v>
      </c>
      <c r="G4" s="282"/>
      <c r="H4" s="282"/>
      <c r="J4" s="101" t="s">
        <v>38</v>
      </c>
      <c r="K4" s="331" t="s">
        <v>315</v>
      </c>
      <c r="L4" s="332"/>
      <c r="M4" s="332"/>
      <c r="N4" s="332"/>
      <c r="O4" s="333"/>
      <c r="P4" s="257" t="s">
        <v>255</v>
      </c>
      <c r="Q4" s="258"/>
      <c r="R4" s="258"/>
      <c r="S4" s="258"/>
      <c r="T4" s="258"/>
      <c r="U4" s="259"/>
      <c r="W4" s="27" t="s">
        <v>252</v>
      </c>
    </row>
    <row r="5" spans="1:23" ht="25.5" customHeight="1" x14ac:dyDescent="0.15">
      <c r="F5" s="282"/>
      <c r="G5" s="282"/>
      <c r="H5" s="282"/>
      <c r="J5" s="102" t="s">
        <v>55</v>
      </c>
      <c r="K5" s="334" t="s">
        <v>314</v>
      </c>
      <c r="L5" s="335"/>
      <c r="M5" s="335"/>
      <c r="N5" s="335"/>
      <c r="O5" s="336"/>
      <c r="P5" s="103" t="s">
        <v>43</v>
      </c>
      <c r="Q5" s="337" t="s">
        <v>320</v>
      </c>
      <c r="R5" s="338"/>
      <c r="S5" s="338"/>
      <c r="T5" s="338"/>
      <c r="U5" s="339"/>
      <c r="W5" s="27" t="s">
        <v>251</v>
      </c>
    </row>
    <row r="6" spans="1:23" ht="12" customHeight="1" x14ac:dyDescent="0.15">
      <c r="F6" s="282"/>
      <c r="G6" s="282"/>
      <c r="H6" s="282"/>
      <c r="J6" s="104" t="s">
        <v>0</v>
      </c>
      <c r="K6" s="340" t="s">
        <v>317</v>
      </c>
      <c r="L6" s="341"/>
      <c r="M6" s="341"/>
      <c r="N6" s="341"/>
      <c r="O6" s="342"/>
      <c r="P6" s="105" t="s">
        <v>169</v>
      </c>
      <c r="Q6" s="343" t="s">
        <v>321</v>
      </c>
      <c r="R6" s="344"/>
      <c r="S6" s="344"/>
      <c r="T6" s="345"/>
      <c r="U6" s="52"/>
      <c r="W6" s="27" t="s">
        <v>259</v>
      </c>
    </row>
    <row r="7" spans="1:23" ht="25.5" customHeight="1" x14ac:dyDescent="0.2">
      <c r="B7" s="60"/>
      <c r="C7" s="60"/>
      <c r="D7" s="60"/>
      <c r="E7" s="60"/>
      <c r="F7" s="260" t="s">
        <v>160</v>
      </c>
      <c r="G7" s="260" t="s">
        <v>76</v>
      </c>
      <c r="H7" s="263" t="s">
        <v>161</v>
      </c>
      <c r="J7" s="106" t="s">
        <v>39</v>
      </c>
      <c r="K7" s="352" t="s">
        <v>316</v>
      </c>
      <c r="L7" s="353"/>
      <c r="M7" s="353"/>
      <c r="N7" s="353"/>
      <c r="O7" s="354"/>
      <c r="P7" s="107" t="s">
        <v>13</v>
      </c>
      <c r="Q7" s="355" t="s">
        <v>322</v>
      </c>
      <c r="R7" s="356"/>
      <c r="S7" s="276" t="s">
        <v>4</v>
      </c>
      <c r="T7" s="277"/>
      <c r="U7" s="53"/>
      <c r="W7" s="27" t="s">
        <v>260</v>
      </c>
    </row>
    <row r="8" spans="1:23" ht="16.5" customHeight="1" x14ac:dyDescent="0.2">
      <c r="A8" s="60"/>
      <c r="B8" s="60"/>
      <c r="C8" s="60"/>
      <c r="D8" s="60"/>
      <c r="E8" s="60"/>
      <c r="F8" s="311"/>
      <c r="G8" s="260"/>
      <c r="H8" s="263"/>
      <c r="J8" s="108" t="s">
        <v>70</v>
      </c>
      <c r="K8" s="346" t="s">
        <v>318</v>
      </c>
      <c r="L8" s="347"/>
      <c r="M8" s="266" t="s">
        <v>11</v>
      </c>
      <c r="N8" s="267"/>
      <c r="O8" s="109" t="s">
        <v>12</v>
      </c>
      <c r="P8" s="294" t="s">
        <v>73</v>
      </c>
      <c r="Q8" s="348" t="s">
        <v>323</v>
      </c>
      <c r="R8" s="348"/>
      <c r="S8" s="348"/>
      <c r="T8" s="348"/>
      <c r="U8" s="349"/>
      <c r="W8" s="27" t="s">
        <v>261</v>
      </c>
    </row>
    <row r="9" spans="1:23" ht="16.5" customHeight="1" thickBot="1" x14ac:dyDescent="0.25">
      <c r="A9" s="60"/>
      <c r="B9" s="60"/>
      <c r="C9" s="60"/>
      <c r="D9" s="60"/>
      <c r="E9" s="60"/>
      <c r="F9" s="311"/>
      <c r="G9" s="260"/>
      <c r="H9" s="263"/>
      <c r="J9" s="110" t="s">
        <v>71</v>
      </c>
      <c r="K9" s="359" t="s">
        <v>319</v>
      </c>
      <c r="L9" s="360"/>
      <c r="M9" s="361" t="s">
        <v>177</v>
      </c>
      <c r="N9" s="362"/>
      <c r="O9" s="111">
        <v>500</v>
      </c>
      <c r="P9" s="295"/>
      <c r="Q9" s="350"/>
      <c r="R9" s="350"/>
      <c r="S9" s="350"/>
      <c r="T9" s="350"/>
      <c r="U9" s="351"/>
      <c r="W9" s="27" t="s">
        <v>262</v>
      </c>
    </row>
    <row r="10" spans="1:23" ht="25.5" customHeight="1" x14ac:dyDescent="0.25">
      <c r="A10" s="61"/>
      <c r="B10" s="61"/>
      <c r="C10" s="61"/>
      <c r="D10" s="61"/>
      <c r="E10" s="61"/>
      <c r="F10" s="311"/>
      <c r="G10" s="261"/>
      <c r="H10" s="261"/>
      <c r="J10" s="299" t="s">
        <v>167</v>
      </c>
      <c r="K10" s="363"/>
      <c r="L10" s="364"/>
      <c r="M10" s="364"/>
      <c r="N10" s="364"/>
      <c r="O10" s="364"/>
      <c r="P10" s="364"/>
      <c r="Q10" s="364"/>
      <c r="R10" s="364"/>
      <c r="S10" s="364"/>
      <c r="T10" s="364"/>
      <c r="U10" s="365"/>
      <c r="W10" s="27" t="s">
        <v>254</v>
      </c>
    </row>
    <row r="11" spans="1:23" ht="11.25" customHeight="1" thickBot="1" x14ac:dyDescent="0.3">
      <c r="A11" s="61"/>
      <c r="B11" s="61"/>
      <c r="C11" s="61"/>
      <c r="D11" s="61"/>
      <c r="E11" s="61"/>
      <c r="F11" s="312"/>
      <c r="G11" s="262"/>
      <c r="H11" s="262"/>
      <c r="J11" s="300"/>
      <c r="K11" s="273" t="str">
        <f>IF(W3=TRUE,"【一括】","")</f>
        <v/>
      </c>
      <c r="L11" s="274"/>
      <c r="M11" s="274"/>
      <c r="N11" s="274"/>
      <c r="O11" s="274"/>
      <c r="P11" s="274"/>
      <c r="Q11" s="274"/>
      <c r="R11" s="274"/>
      <c r="S11" s="274"/>
      <c r="T11" s="274"/>
      <c r="U11" s="275"/>
      <c r="W11" s="27" t="s">
        <v>253</v>
      </c>
    </row>
    <row r="12" spans="1:23" ht="13.5" customHeight="1" thickBot="1" x14ac:dyDescent="0.2">
      <c r="A12" s="25" t="s">
        <v>69</v>
      </c>
      <c r="B12" s="25" t="s">
        <v>248</v>
      </c>
      <c r="C12" s="25" t="s">
        <v>249</v>
      </c>
      <c r="D12" s="25" t="s">
        <v>243</v>
      </c>
      <c r="E12" s="25" t="s">
        <v>250</v>
      </c>
      <c r="F12" s="112" t="s">
        <v>162</v>
      </c>
      <c r="G12" s="112" t="s">
        <v>163</v>
      </c>
      <c r="H12" s="112" t="s">
        <v>159</v>
      </c>
      <c r="J12" s="113" t="s">
        <v>72</v>
      </c>
      <c r="K12" s="301" t="s">
        <v>257</v>
      </c>
      <c r="L12" s="302"/>
      <c r="M12" s="114" t="s">
        <v>1</v>
      </c>
      <c r="N12" s="115" t="s">
        <v>2</v>
      </c>
      <c r="O12" s="116" t="s">
        <v>266</v>
      </c>
      <c r="P12" s="117" t="s">
        <v>40</v>
      </c>
      <c r="Q12" s="117" t="s">
        <v>172</v>
      </c>
      <c r="R12" s="117" t="s">
        <v>170</v>
      </c>
      <c r="S12" s="118" t="s">
        <v>3</v>
      </c>
      <c r="T12" s="117" t="s">
        <v>42</v>
      </c>
      <c r="U12" s="119" t="s">
        <v>264</v>
      </c>
      <c r="W12" s="27" t="s">
        <v>263</v>
      </c>
    </row>
    <row r="13" spans="1:23" ht="13.5" customHeight="1" thickTop="1" x14ac:dyDescent="0.15">
      <c r="A13" s="33" t="str">
        <f t="shared" ref="A13:A23" si="0">IF(H13&gt;0,CONCATENATE(F13,G13,H13),"")</f>
        <v>1東京1016</v>
      </c>
      <c r="B13" s="33"/>
      <c r="C13" s="33"/>
      <c r="D13" s="33"/>
      <c r="E13" s="33"/>
      <c r="F13" s="120">
        <v>1</v>
      </c>
      <c r="G13" s="120" t="s">
        <v>125</v>
      </c>
      <c r="H13" s="121" t="s">
        <v>1599</v>
      </c>
      <c r="J13" s="34" t="str">
        <f>IF($A13="","",VLOOKUP($A13,開催一覧!$A:$H,5,FALSE))</f>
        <v>X3507-020-0</v>
      </c>
      <c r="K13" s="122" t="s">
        <v>173</v>
      </c>
      <c r="L13" s="44" t="str">
        <f>IF($A13="","",VLOOKUP($A13,開催一覧!$A:$H,6,FALSE))</f>
        <v>経営幹部のための戦略構想塾</v>
      </c>
      <c r="M13" s="45" t="str">
        <f>IF($A13="","",VLOOKUP($A13,開催一覧!$A:$H,8,FALSE))</f>
        <v>有明</v>
      </c>
      <c r="N13" s="62" t="str">
        <f>IF($A13="","",VLOOKUP($A13,開催一覧!$A:$H,7,FALSE))</f>
        <v>20/10/16～20/10/17</v>
      </c>
      <c r="O13" s="123" t="s">
        <v>178</v>
      </c>
      <c r="P13" s="124" t="s">
        <v>181</v>
      </c>
      <c r="Q13" s="125" t="s">
        <v>244</v>
      </c>
      <c r="R13" s="124" t="s">
        <v>245</v>
      </c>
      <c r="S13" s="126">
        <v>50</v>
      </c>
      <c r="T13" s="127" t="s">
        <v>176</v>
      </c>
      <c r="U13" s="128" t="s">
        <v>265</v>
      </c>
    </row>
    <row r="14" spans="1:23" ht="40.5" customHeight="1" x14ac:dyDescent="0.15">
      <c r="A14" s="33" t="str">
        <f t="shared" si="0"/>
        <v>1東京1016</v>
      </c>
      <c r="B14" s="33" t="str">
        <f>IF($A14="","",VLOOKUP($A14,開催一覧!$A:$H,6,FALSE))</f>
        <v>経営幹部のための戦略構想塾</v>
      </c>
      <c r="C14" s="33" t="str">
        <f>IF($A14="","",VLOOKUP($A14,開催一覧!$A:$H,7,FALSE))</f>
        <v>20/10/16～20/10/17</v>
      </c>
      <c r="D14" s="33" t="str">
        <f>IF($A14="","",VLOOKUP($A14,開催一覧!$A:$H,8,FALSE))</f>
        <v>有明</v>
      </c>
      <c r="E14" s="33" t="str">
        <f>IF($A14="","",VLOOKUP($A14,開催一覧!$A:$H,5,FALSE))</f>
        <v>X3507-020-0</v>
      </c>
      <c r="F14" s="129">
        <v>1</v>
      </c>
      <c r="G14" s="129" t="s">
        <v>125</v>
      </c>
      <c r="H14" s="130" t="s">
        <v>1598</v>
      </c>
      <c r="J14" s="34" t="str">
        <f>IF(ISERROR(E14), "",E14 )</f>
        <v>X3507-020-0</v>
      </c>
      <c r="K14" s="131" t="s">
        <v>168</v>
      </c>
      <c r="L14" s="71" t="str">
        <f>IF(ISERROR(B14), "該当のセミナーが見つかりません。No、エリア、開始日を見直してください。",B14 )</f>
        <v>経営幹部のための戦略構想塾</v>
      </c>
      <c r="M14" s="51" t="str">
        <f t="shared" ref="M14:M23" si="1">IF(ISERROR(D14), "？？",D14 )</f>
        <v>有明</v>
      </c>
      <c r="N14" s="82" t="str">
        <f t="shared" ref="N14:N23" si="2">IF(ISERROR(C14), "？？",C14 )</f>
        <v>20/10/16～20/10/17</v>
      </c>
      <c r="O14" s="132" t="s">
        <v>313</v>
      </c>
      <c r="P14" s="133" t="s">
        <v>179</v>
      </c>
      <c r="Q14" s="134" t="s">
        <v>312</v>
      </c>
      <c r="R14" s="135" t="s">
        <v>324</v>
      </c>
      <c r="S14" s="136">
        <v>50</v>
      </c>
      <c r="T14" s="137" t="s">
        <v>180</v>
      </c>
      <c r="U14" s="138" t="s">
        <v>325</v>
      </c>
    </row>
    <row r="15" spans="1:23" ht="40.5" customHeight="1" x14ac:dyDescent="0.15">
      <c r="A15" s="33" t="str">
        <f t="shared" si="0"/>
        <v/>
      </c>
      <c r="B15" s="33" t="str">
        <f>IF($A15="","",VLOOKUP($A15,開催一覧!$A:$H,6,FALSE))</f>
        <v/>
      </c>
      <c r="C15" s="33" t="str">
        <f>IF($A15="","",VLOOKUP($A15,開催一覧!$A:$H,7,FALSE))</f>
        <v/>
      </c>
      <c r="D15" s="33" t="str">
        <f>IF($A15="","",VLOOKUP($A15,開催一覧!$A:$H,8,FALSE))</f>
        <v/>
      </c>
      <c r="E15" s="33" t="str">
        <f>IF($A15="","",VLOOKUP($A15,開催一覧!$A:$H,5,FALSE))</f>
        <v/>
      </c>
      <c r="F15" s="129"/>
      <c r="G15" s="129"/>
      <c r="H15" s="130"/>
      <c r="J15" s="34" t="str">
        <f t="shared" ref="J15:J23" si="3">IF(ISERROR(E15), "",E15 )</f>
        <v/>
      </c>
      <c r="K15" s="139" t="s">
        <v>41</v>
      </c>
      <c r="L15" s="71" t="str">
        <f>IF(ISERROR(B15), "該当のセミナーが見つかりません。No、エリア、開始日を見直してください。",B15 )</f>
        <v/>
      </c>
      <c r="M15" s="51" t="str">
        <f t="shared" si="1"/>
        <v/>
      </c>
      <c r="N15" s="82" t="str">
        <f t="shared" si="2"/>
        <v/>
      </c>
      <c r="O15" s="140"/>
      <c r="P15" s="141"/>
      <c r="Q15" s="134"/>
      <c r="R15" s="142"/>
      <c r="S15" s="143"/>
      <c r="T15" s="144"/>
      <c r="U15" s="145"/>
    </row>
    <row r="16" spans="1:23" ht="40.5" customHeight="1" x14ac:dyDescent="0.15">
      <c r="A16" s="33" t="str">
        <f t="shared" si="0"/>
        <v/>
      </c>
      <c r="B16" s="33" t="str">
        <f>IF($A16="","",VLOOKUP($A16,開催一覧!$A:$H,6,FALSE))</f>
        <v/>
      </c>
      <c r="C16" s="33" t="str">
        <f>IF($A16="","",VLOOKUP($A16,開催一覧!$A:$H,7,FALSE))</f>
        <v/>
      </c>
      <c r="D16" s="33" t="str">
        <f>IF($A16="","",VLOOKUP($A16,開催一覧!$A:$H,8,FALSE))</f>
        <v/>
      </c>
      <c r="E16" s="33" t="str">
        <f>IF($A16="","",VLOOKUP($A16,開催一覧!$A:$H,5,FALSE))</f>
        <v/>
      </c>
      <c r="F16" s="129"/>
      <c r="G16" s="129"/>
      <c r="H16" s="130"/>
      <c r="J16" s="34" t="str">
        <f t="shared" si="3"/>
        <v/>
      </c>
      <c r="K16" s="139" t="s">
        <v>5</v>
      </c>
      <c r="L16" s="71" t="str">
        <f t="shared" ref="L16:L23" si="4">IF(ISERROR(B16), "該当のセミナーが見つかりません。No、エリア、開始日を見直してください。",B16 )</f>
        <v/>
      </c>
      <c r="M16" s="51" t="str">
        <f t="shared" si="1"/>
        <v/>
      </c>
      <c r="N16" s="82" t="str">
        <f t="shared" si="2"/>
        <v/>
      </c>
      <c r="O16" s="140"/>
      <c r="P16" s="141"/>
      <c r="Q16" s="134"/>
      <c r="R16" s="142"/>
      <c r="S16" s="143"/>
      <c r="T16" s="144"/>
      <c r="U16" s="146"/>
    </row>
    <row r="17" spans="1:21" ht="40.5" customHeight="1" x14ac:dyDescent="0.15">
      <c r="A17" s="33" t="str">
        <f t="shared" si="0"/>
        <v/>
      </c>
      <c r="B17" s="33" t="str">
        <f>IF($A17="","",VLOOKUP($A17,開催一覧!$A:$H,6,FALSE))</f>
        <v/>
      </c>
      <c r="C17" s="33" t="str">
        <f>IF($A17="","",VLOOKUP($A17,開催一覧!$A:$H,7,FALSE))</f>
        <v/>
      </c>
      <c r="D17" s="33" t="str">
        <f>IF($A17="","",VLOOKUP($A17,開催一覧!$A:$H,8,FALSE))</f>
        <v/>
      </c>
      <c r="E17" s="33" t="str">
        <f>IF($A17="","",VLOOKUP($A17,開催一覧!$A:$H,5,FALSE))</f>
        <v/>
      </c>
      <c r="F17" s="129"/>
      <c r="G17" s="129"/>
      <c r="H17" s="130"/>
      <c r="J17" s="34" t="str">
        <f t="shared" si="3"/>
        <v/>
      </c>
      <c r="K17" s="139" t="s">
        <v>6</v>
      </c>
      <c r="L17" s="71" t="str">
        <f t="shared" si="4"/>
        <v/>
      </c>
      <c r="M17" s="51" t="str">
        <f t="shared" si="1"/>
        <v/>
      </c>
      <c r="N17" s="82" t="str">
        <f t="shared" si="2"/>
        <v/>
      </c>
      <c r="O17" s="140"/>
      <c r="P17" s="141"/>
      <c r="Q17" s="134"/>
      <c r="R17" s="135"/>
      <c r="S17" s="143"/>
      <c r="T17" s="144"/>
      <c r="U17" s="146"/>
    </row>
    <row r="18" spans="1:21" ht="40.5" customHeight="1" x14ac:dyDescent="0.15">
      <c r="A18" s="33" t="str">
        <f t="shared" si="0"/>
        <v/>
      </c>
      <c r="B18" s="33" t="str">
        <f>IF($A18="","",VLOOKUP($A18,開催一覧!$A:$H,6,FALSE))</f>
        <v/>
      </c>
      <c r="C18" s="33" t="str">
        <f>IF($A18="","",VLOOKUP($A18,開催一覧!$A:$H,7,FALSE))</f>
        <v/>
      </c>
      <c r="D18" s="33" t="str">
        <f>IF($A18="","",VLOOKUP($A18,開催一覧!$A:$H,8,FALSE))</f>
        <v/>
      </c>
      <c r="E18" s="33" t="str">
        <f>IF($A18="","",VLOOKUP($A18,開催一覧!$A:$H,5,FALSE))</f>
        <v/>
      </c>
      <c r="F18" s="129"/>
      <c r="G18" s="129"/>
      <c r="H18" s="130"/>
      <c r="J18" s="34" t="str">
        <f t="shared" si="3"/>
        <v/>
      </c>
      <c r="K18" s="139" t="s">
        <v>7</v>
      </c>
      <c r="L18" s="71" t="str">
        <f t="shared" si="4"/>
        <v/>
      </c>
      <c r="M18" s="51" t="str">
        <f t="shared" si="1"/>
        <v/>
      </c>
      <c r="N18" s="82" t="str">
        <f t="shared" si="2"/>
        <v/>
      </c>
      <c r="O18" s="140"/>
      <c r="P18" s="141"/>
      <c r="Q18" s="134"/>
      <c r="R18" s="135"/>
      <c r="S18" s="143"/>
      <c r="T18" s="144"/>
      <c r="U18" s="146"/>
    </row>
    <row r="19" spans="1:21" ht="40.5" customHeight="1" x14ac:dyDescent="0.15">
      <c r="A19" s="33" t="str">
        <f t="shared" si="0"/>
        <v/>
      </c>
      <c r="B19" s="33" t="str">
        <f>IF($A19="","",VLOOKUP($A19,開催一覧!$A:$H,6,FALSE))</f>
        <v/>
      </c>
      <c r="C19" s="33" t="str">
        <f>IF($A19="","",VLOOKUP($A19,開催一覧!$A:$H,7,FALSE))</f>
        <v/>
      </c>
      <c r="D19" s="33" t="str">
        <f>IF($A19="","",VLOOKUP($A19,開催一覧!$A:$H,8,FALSE))</f>
        <v/>
      </c>
      <c r="E19" s="33" t="str">
        <f>IF($A19="","",VLOOKUP($A19,開催一覧!$A:$H,5,FALSE))</f>
        <v/>
      </c>
      <c r="F19" s="129"/>
      <c r="G19" s="129"/>
      <c r="H19" s="130"/>
      <c r="J19" s="34" t="str">
        <f t="shared" si="3"/>
        <v/>
      </c>
      <c r="K19" s="139" t="s">
        <v>8</v>
      </c>
      <c r="L19" s="71" t="str">
        <f t="shared" si="4"/>
        <v/>
      </c>
      <c r="M19" s="51" t="str">
        <f t="shared" si="1"/>
        <v/>
      </c>
      <c r="N19" s="82" t="str">
        <f t="shared" si="2"/>
        <v/>
      </c>
      <c r="O19" s="140"/>
      <c r="P19" s="141"/>
      <c r="Q19" s="134"/>
      <c r="R19" s="135"/>
      <c r="S19" s="143"/>
      <c r="T19" s="144"/>
      <c r="U19" s="146"/>
    </row>
    <row r="20" spans="1:21" ht="40.5" customHeight="1" x14ac:dyDescent="0.15">
      <c r="A20" s="33" t="str">
        <f t="shared" si="0"/>
        <v/>
      </c>
      <c r="B20" s="33" t="str">
        <f>IF($A20="","",VLOOKUP($A20,開催一覧!$A:$H,6,FALSE))</f>
        <v/>
      </c>
      <c r="C20" s="33" t="str">
        <f>IF($A20="","",VLOOKUP($A20,開催一覧!$A:$H,7,FALSE))</f>
        <v/>
      </c>
      <c r="D20" s="33" t="str">
        <f>IF($A20="","",VLOOKUP($A20,開催一覧!$A:$H,8,FALSE))</f>
        <v/>
      </c>
      <c r="E20" s="33" t="str">
        <f>IF($A20="","",VLOOKUP($A20,開催一覧!$A:$H,5,FALSE))</f>
        <v/>
      </c>
      <c r="F20" s="129"/>
      <c r="G20" s="129"/>
      <c r="H20" s="130"/>
      <c r="J20" s="34" t="str">
        <f t="shared" si="3"/>
        <v/>
      </c>
      <c r="K20" s="139" t="s">
        <v>9</v>
      </c>
      <c r="L20" s="71" t="str">
        <f t="shared" si="4"/>
        <v/>
      </c>
      <c r="M20" s="51" t="str">
        <f t="shared" si="1"/>
        <v/>
      </c>
      <c r="N20" s="82" t="str">
        <f t="shared" si="2"/>
        <v/>
      </c>
      <c r="O20" s="140"/>
      <c r="P20" s="141"/>
      <c r="Q20" s="134"/>
      <c r="R20" s="135"/>
      <c r="S20" s="143"/>
      <c r="T20" s="144"/>
      <c r="U20" s="146"/>
    </row>
    <row r="21" spans="1:21" ht="40.5" customHeight="1" x14ac:dyDescent="0.15">
      <c r="A21" s="33" t="str">
        <f t="shared" si="0"/>
        <v/>
      </c>
      <c r="B21" s="33" t="str">
        <f>IF($A21="","",VLOOKUP($A21,開催一覧!$A:$H,6,FALSE))</f>
        <v/>
      </c>
      <c r="C21" s="33" t="str">
        <f>IF($A21="","",VLOOKUP($A21,開催一覧!$A:$H,7,FALSE))</f>
        <v/>
      </c>
      <c r="D21" s="33" t="str">
        <f>IF($A21="","",VLOOKUP($A21,開催一覧!$A:$H,8,FALSE))</f>
        <v/>
      </c>
      <c r="E21" s="33" t="str">
        <f>IF($A21="","",VLOOKUP($A21,開催一覧!$A:$H,5,FALSE))</f>
        <v/>
      </c>
      <c r="F21" s="129"/>
      <c r="G21" s="129"/>
      <c r="H21" s="130"/>
      <c r="J21" s="34" t="str">
        <f t="shared" si="3"/>
        <v/>
      </c>
      <c r="K21" s="139" t="s">
        <v>67</v>
      </c>
      <c r="L21" s="71" t="str">
        <f t="shared" si="4"/>
        <v/>
      </c>
      <c r="M21" s="51" t="str">
        <f t="shared" si="1"/>
        <v/>
      </c>
      <c r="N21" s="82" t="str">
        <f t="shared" si="2"/>
        <v/>
      </c>
      <c r="O21" s="140"/>
      <c r="P21" s="141"/>
      <c r="Q21" s="134"/>
      <c r="R21" s="135"/>
      <c r="S21" s="143"/>
      <c r="T21" s="144"/>
      <c r="U21" s="147"/>
    </row>
    <row r="22" spans="1:21" ht="40.5" customHeight="1" x14ac:dyDescent="0.15">
      <c r="A22" s="33" t="str">
        <f t="shared" si="0"/>
        <v/>
      </c>
      <c r="B22" s="33" t="str">
        <f>IF($A22="","",VLOOKUP($A22,開催一覧!$A:$H,6,FALSE))</f>
        <v/>
      </c>
      <c r="C22" s="33" t="str">
        <f>IF($A22="","",VLOOKUP($A22,開催一覧!$A:$H,7,FALSE))</f>
        <v/>
      </c>
      <c r="D22" s="33" t="str">
        <f>IF($A22="","",VLOOKUP($A22,開催一覧!$A:$H,8,FALSE))</f>
        <v/>
      </c>
      <c r="E22" s="33" t="str">
        <f>IF($A22="","",VLOOKUP($A22,開催一覧!$A:$H,5,FALSE))</f>
        <v/>
      </c>
      <c r="F22" s="129"/>
      <c r="G22" s="129"/>
      <c r="H22" s="130"/>
      <c r="J22" s="34" t="str">
        <f t="shared" si="3"/>
        <v/>
      </c>
      <c r="K22" s="148" t="s">
        <v>10</v>
      </c>
      <c r="L22" s="74" t="str">
        <f t="shared" si="4"/>
        <v/>
      </c>
      <c r="M22" s="65" t="str">
        <f t="shared" si="1"/>
        <v/>
      </c>
      <c r="N22" s="78" t="str">
        <f t="shared" si="2"/>
        <v/>
      </c>
      <c r="O22" s="149"/>
      <c r="P22" s="150"/>
      <c r="Q22" s="151"/>
      <c r="R22" s="152"/>
      <c r="S22" s="153"/>
      <c r="T22" s="154"/>
      <c r="U22" s="155"/>
    </row>
    <row r="23" spans="1:21" ht="40.5" customHeight="1" thickBot="1" x14ac:dyDescent="0.2">
      <c r="A23" s="33" t="str">
        <f t="shared" si="0"/>
        <v/>
      </c>
      <c r="B23" s="33" t="str">
        <f>IF($A23="","",VLOOKUP($A23,開催一覧!$A:$H,6,FALSE))</f>
        <v/>
      </c>
      <c r="C23" s="33" t="str">
        <f>IF($A23="","",VLOOKUP($A23,開催一覧!$A:$H,7,FALSE))</f>
        <v/>
      </c>
      <c r="D23" s="33" t="str">
        <f>IF($A23="","",VLOOKUP($A23,開催一覧!$A:$H,8,FALSE))</f>
        <v/>
      </c>
      <c r="E23" s="33" t="str">
        <f>IF($A23="","",VLOOKUP($A23,開催一覧!$A:$H,5,FALSE))</f>
        <v/>
      </c>
      <c r="F23" s="129"/>
      <c r="G23" s="129"/>
      <c r="H23" s="130"/>
      <c r="J23" s="34" t="str">
        <f t="shared" si="3"/>
        <v/>
      </c>
      <c r="K23" s="156" t="s">
        <v>68</v>
      </c>
      <c r="L23" s="64" t="str">
        <f t="shared" si="4"/>
        <v/>
      </c>
      <c r="M23" s="67" t="str">
        <f t="shared" si="1"/>
        <v/>
      </c>
      <c r="N23" s="63" t="str">
        <f t="shared" si="2"/>
        <v/>
      </c>
      <c r="O23" s="157"/>
      <c r="P23" s="158"/>
      <c r="Q23" s="159"/>
      <c r="R23" s="160"/>
      <c r="S23" s="161"/>
      <c r="T23" s="162"/>
      <c r="U23" s="163"/>
    </row>
    <row r="24" spans="1:21" ht="14.25" customHeight="1" x14ac:dyDescent="0.15">
      <c r="A24" s="27"/>
      <c r="B24" s="27"/>
      <c r="C24" s="27"/>
      <c r="D24" s="27"/>
      <c r="E24" s="27"/>
      <c r="F24" s="27"/>
      <c r="G24" s="28"/>
      <c r="H24" s="28"/>
      <c r="J24" s="164"/>
      <c r="K24" s="165"/>
      <c r="L24" s="166"/>
      <c r="M24" s="166"/>
      <c r="N24" s="166"/>
      <c r="O24" s="86"/>
      <c r="P24" s="86"/>
      <c r="Q24" s="86"/>
      <c r="R24" s="86"/>
      <c r="S24" s="86"/>
      <c r="T24" s="100"/>
    </row>
    <row r="25" spans="1:21" ht="27.75" customHeight="1" x14ac:dyDescent="0.15">
      <c r="A25" s="27"/>
      <c r="B25" s="27"/>
      <c r="C25" s="27"/>
      <c r="D25" s="27"/>
      <c r="E25" s="27"/>
      <c r="F25" s="27"/>
      <c r="G25" s="28"/>
      <c r="H25" s="28"/>
      <c r="J25" s="164"/>
      <c r="K25" s="164"/>
      <c r="L25" s="86"/>
      <c r="M25" s="86"/>
      <c r="N25" s="86"/>
      <c r="O25" s="86"/>
      <c r="P25" s="167" t="s">
        <v>256</v>
      </c>
      <c r="Q25" s="86"/>
      <c r="R25" s="168" t="s">
        <v>166</v>
      </c>
      <c r="S25" s="168"/>
      <c r="T25" s="100"/>
    </row>
    <row r="26" spans="1:21" ht="15" customHeight="1" x14ac:dyDescent="0.15">
      <c r="A26" s="27"/>
      <c r="B26" s="27"/>
      <c r="C26" s="27"/>
      <c r="D26" s="27"/>
      <c r="E26" s="27"/>
      <c r="F26" s="27"/>
      <c r="G26" s="28"/>
      <c r="H26" s="28"/>
      <c r="I26" s="40"/>
      <c r="J26" s="357"/>
      <c r="K26" s="357"/>
      <c r="L26" s="358"/>
      <c r="M26" s="41"/>
      <c r="N26" s="41"/>
      <c r="O26" s="41"/>
      <c r="P26" s="42"/>
      <c r="Q26" s="18"/>
      <c r="R26" s="41"/>
      <c r="S26" s="41"/>
      <c r="T26" s="41"/>
    </row>
    <row r="27" spans="1:21" ht="12" customHeight="1" x14ac:dyDescent="0.25">
      <c r="L27" s="43"/>
      <c r="M27" s="43"/>
    </row>
  </sheetData>
  <sheetProtection algorithmName="SHA-512" hashValue="fjtswYTDQLsIKMybNdEhTp5JDxmqdo2YyEma6o8asRYtjv+j+h9UoO50nowwVlXOqiScFFPOJnA8Y83kRkE1Vg==" saltValue="mPBXA/S5W47k0JsDdtBPjg==" spinCount="100000" sheet="1" objects="1" scenarios="1" formatCells="0"/>
  <mergeCells count="26">
    <mergeCell ref="J26:L26"/>
    <mergeCell ref="K9:L9"/>
    <mergeCell ref="M9:N9"/>
    <mergeCell ref="J10:J11"/>
    <mergeCell ref="K10:U10"/>
    <mergeCell ref="K11:U11"/>
    <mergeCell ref="K12:L12"/>
    <mergeCell ref="F7:F11"/>
    <mergeCell ref="G7:G11"/>
    <mergeCell ref="H7:H11"/>
    <mergeCell ref="K7:O7"/>
    <mergeCell ref="Q7:R7"/>
    <mergeCell ref="S7:T7"/>
    <mergeCell ref="K8:L8"/>
    <mergeCell ref="M8:N8"/>
    <mergeCell ref="P8:P9"/>
    <mergeCell ref="Q8:U9"/>
    <mergeCell ref="I2:I3"/>
    <mergeCell ref="L3:M3"/>
    <mergeCell ref="F4:H6"/>
    <mergeCell ref="K4:O4"/>
    <mergeCell ref="P4:U4"/>
    <mergeCell ref="K5:O5"/>
    <mergeCell ref="Q5:U5"/>
    <mergeCell ref="K6:O6"/>
    <mergeCell ref="Q6:T6"/>
  </mergeCells>
  <phoneticPr fontId="24"/>
  <conditionalFormatting sqref="M14:N23">
    <cfRule type="containsText" dxfId="1" priority="1" operator="containsText" text="？">
      <formula>NOT(ISERROR(SEARCH("？",M14)))</formula>
    </cfRule>
    <cfRule type="containsText" dxfId="0" priority="2" operator="containsText" text="？">
      <formula>NOT(ISERROR(SEARCH("？",M14)))</formula>
    </cfRule>
  </conditionalFormatting>
  <dataValidations count="19">
    <dataValidation allowBlank="1" showInputMessage="1" showErrorMessage="1" promptTitle="所在地" prompt="ご請求書・参加票の送付先をご入力ください" sqref="K7:O7"/>
    <dataValidation imeMode="halfAlpha" allowBlank="1" showInputMessage="1" showErrorMessage="1" promptTitle="郵便番号" prompt="ハイフン付き半角数字" sqref="K6:O6"/>
    <dataValidation imeMode="fullKatakana" allowBlank="1" showInputMessage="1" showErrorMessage="1" sqref="K4:O4"/>
    <dataValidation allowBlank="1" showInputMessage="1" showErrorMessage="1" promptTitle="参加票メール配信先" prompt="ご入力のない場合、【参加票】は申込責任者様にご郵送いたします" sqref="U14:U23"/>
    <dataValidation allowBlank="1" showInputMessage="1" showErrorMessage="1" promptTitle="氏名" prompt="姓と名の間にスペースを入れてください" sqref="Q7"/>
    <dataValidation allowBlank="1" showInputMessage="1" sqref="K14:K23"/>
    <dataValidation allowBlank="1" showInputMessage="1" showErrorMessage="1" errorTitle="セミナー名" error="該当するセミナーが見つかりません。No、エリア、開始日のいずれかを見直してください。" sqref="L14:L23"/>
    <dataValidation type="list" allowBlank="1" showInputMessage="1" promptTitle="ご参加者　企業名" prompt="名札に掲載されます" sqref="O14:O23">
      <formula1>$K$5</formula1>
    </dataValidation>
    <dataValidation imeMode="hiragana" allowBlank="1" showInputMessage="1" showErrorMessage="1" promptTitle="ご参加者氏名" prompt="姓と名の間にスペースを入れてください" sqref="Q14:Q23"/>
    <dataValidation imeMode="fullKatakana" allowBlank="1" showInputMessage="1" showErrorMessage="1" promptTitle="フリガナ" prompt="姓と名の間にスペースを入れてください" sqref="Q6 R14:R23"/>
    <dataValidation imeMode="halfAlpha" allowBlank="1" showInputMessage="1" showErrorMessage="1" sqref="Q8 S14:S23"/>
    <dataValidation imeMode="halfAlpha" allowBlank="1" showInputMessage="1" showErrorMessage="1" promptTitle="TEL" prompt="ハイフン付き半角数字でご入力ください" sqref="K8:L8"/>
    <dataValidation imeMode="halfAlpha" allowBlank="1" showInputMessage="1" showErrorMessage="1" promptTitle="FAX" prompt="ハイフン付き半角数字でご入力ください" sqref="K9:L9"/>
    <dataValidation type="list" allowBlank="1" showInputMessage="1" showErrorMessage="1" sqref="G13:G23">
      <formula1>"東京,大阪,名古屋"</formula1>
    </dataValidation>
    <dataValidation imeMode="fullAlpha" allowBlank="1" showInputMessage="1" showErrorMessage="1" sqref="O9"/>
    <dataValidation type="list" allowBlank="1" showInputMessage="1" sqref="O24">
      <formula1>$K$5</formula1>
    </dataValidation>
    <dataValidation imeMode="hiragana" allowBlank="1" showInputMessage="1" showErrorMessage="1" sqref="P14:P23"/>
    <dataValidation type="list" allowBlank="1" showInputMessage="1" showErrorMessage="1" sqref="T14:T23">
      <formula1>"男,女"</formula1>
    </dataValidation>
    <dataValidation imeMode="off" allowBlank="1" showInputMessage="1" showErrorMessage="1" sqref="H13:H23 F13:F23"/>
  </dataValidations>
  <hyperlinks>
    <hyperlink ref="P2" r:id="rId1" display="http://seminar.hj.sanno.ac.jp/"/>
    <hyperlink ref="R25" r:id="rId2"/>
  </hyperlinks>
  <printOptions horizontalCentered="1"/>
  <pageMargins left="0.23622047244094491" right="0.43307086614173229" top="0.27559055118110237" bottom="0" header="0" footer="0"/>
  <pageSetup paperSize="9" scale="84" fitToHeight="0" orientation="landscape" r:id="rId3"/>
  <headerFooter alignWithMargins="0">
    <oddFooter xml:space="preserve">&amp;R［本学使用欄］ AD：＿＿＿＿＿＿＿＿　　請求区分：＿＿＿＿＿＿＿＿　　ID：＿＿＿＿＿＿＿＿
</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4513" r:id="rId6" name="Check Box 2">
              <controlPr defaultSize="0" autoFill="0" autoLine="0" autoPict="0">
                <anchor moveWithCells="1">
                  <from>
                    <xdr:col>10</xdr:col>
                    <xdr:colOff>0</xdr:colOff>
                    <xdr:row>1</xdr:row>
                    <xdr:rowOff>152400</xdr:rowOff>
                  </from>
                  <to>
                    <xdr:col>11</xdr:col>
                    <xdr:colOff>9525</xdr:colOff>
                    <xdr:row>2</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
  <sheetViews>
    <sheetView workbookViewId="0"/>
  </sheetViews>
  <sheetFormatPr defaultRowHeight="12" x14ac:dyDescent="0.15"/>
  <sheetData/>
  <phoneticPr fontId="24"/>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開催一覧</vt:lpstr>
      <vt:lpstr>参加申込書</vt:lpstr>
      <vt:lpstr>参加申込書(直接入力用)</vt:lpstr>
      <vt:lpstr>データ出力</vt:lpstr>
      <vt:lpstr>データ出力(直接入力用)</vt:lpstr>
      <vt:lpstr>入力例</vt:lpstr>
      <vt:lpstr>個人情報のお取り扱いについて（公開セミナー）</vt:lpstr>
      <vt:lpstr>参加申込書!Print_Area</vt:lpstr>
      <vt:lpstr>'参加申込書(直接入力用)'!Print_Area</vt:lpstr>
      <vt:lpstr>入力例!Print_Area</vt:lpstr>
      <vt:lpstr>参加申込書!Print_Titles</vt:lpstr>
      <vt:lpstr>'参加申込書(直接入力用)'!Print_Titles</vt:lpstr>
    </vt:vector>
  </TitlesOfParts>
  <Company>学校法人産業能率大学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セミナー申込書（入力アシスト付き）</dc:title>
  <dc:subject>guide</dc:subject>
  <dc:creator>産能マネジメントスクール</dc:creator>
  <dc:description>2015/04/13更新　エクセル2013にする</dc:description>
  <cp:lastModifiedBy>Windows ユーザー</cp:lastModifiedBy>
  <cp:lastPrinted>2020-01-16T01:52:16Z</cp:lastPrinted>
  <dcterms:created xsi:type="dcterms:W3CDTF">2009-01-28T08:06:34Z</dcterms:created>
  <dcterms:modified xsi:type="dcterms:W3CDTF">2020-06-19T02:18:09Z</dcterms:modified>
</cp:coreProperties>
</file>